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827"/>
  <workbookPr/>
  <mc:AlternateContent xmlns:mc="http://schemas.openxmlformats.org/markup-compatibility/2006">
    <mc:Choice Requires="x15">
      <x15ac:absPath xmlns:x15ac="http://schemas.microsoft.com/office/spreadsheetml/2010/11/ac" url="C:\Users\Korisnik\Desktop\JAVNA NABAVA 2024\Okučani\1. Jednostavna nabava\cesta rogolji\Poziv na dostavu ponuda\"/>
    </mc:Choice>
  </mc:AlternateContent>
  <xr:revisionPtr revIDLastSave="0" documentId="13_ncr:1_{0A1E268A-A517-4920-AFDD-7E2F943D5D12}" xr6:coauthVersionLast="47" xr6:coauthVersionMax="47" xr10:uidLastSave="{00000000-0000-0000-0000-000000000000}"/>
  <bookViews>
    <workbookView xWindow="-120" yWindow="-120" windowWidth="29040" windowHeight="15720" tabRatio="926" activeTab="7" xr2:uid="{00000000-000D-0000-FFFF-FFFF00000000}"/>
  </bookViews>
  <sheets>
    <sheet name="T1-Pripremni radovi" sheetId="1" r:id="rId1"/>
    <sheet name="T2-Zemljani radovi" sheetId="2" r:id="rId2"/>
    <sheet name="T3-Kolnička konstrukcija" sheetId="3" r:id="rId3"/>
    <sheet name="T4-AB radovi" sheetId="10" r:id="rId4"/>
    <sheet name="T5-Odvodnja" sheetId="5" state="hidden" r:id="rId5"/>
    <sheet name="Odvodnja" sheetId="11" r:id="rId6"/>
    <sheet name="T6-Prometna signalizacija i opr" sheetId="6" r:id="rId7"/>
    <sheet name="Rekapitulacija" sheetId="8" r:id="rId8"/>
    <sheet name="POMOĆ" sheetId="9" state="hidden" r:id="rId9"/>
  </sheets>
  <definedNames>
    <definedName name="DaNe">POMOĆ!$C$3:$C$7</definedName>
    <definedName name="_xlnm.Print_Titles" localSheetId="5">Odvodnja!#REF!</definedName>
    <definedName name="_xlnm.Print_Titles" localSheetId="0">'T1-Pripremni radovi'!$3:3</definedName>
    <definedName name="_xlnm.Print_Titles" localSheetId="1">'T2-Zemljani radovi'!$3:3</definedName>
    <definedName name="_xlnm.Print_Titles" localSheetId="2">'T3-Kolnička konstrukcija'!$3:3</definedName>
    <definedName name="_xlnm.Print_Titles" localSheetId="3">'T4-AB radovi'!#REF!</definedName>
    <definedName name="_xlnm.Print_Titles" localSheetId="4">'T5-Odvodnja'!$3:3</definedName>
    <definedName name="_xlnm.Print_Area" localSheetId="5">Odvodnja!$A$1:$F$9</definedName>
    <definedName name="_xlnm.Print_Area" localSheetId="7">Rekapitulacija!$A$1:$H$41</definedName>
    <definedName name="_xlnm.Print_Area" localSheetId="0">'T1-Pripremni radovi'!$A$1:$F$18</definedName>
    <definedName name="_xlnm.Print_Area" localSheetId="1">'T2-Zemljani radovi'!$A$1:$F$18</definedName>
    <definedName name="_xlnm.Print_Area" localSheetId="2">'T3-Kolnička konstrukcija'!$A$1:$F$17</definedName>
    <definedName name="_xlnm.Print_Area" localSheetId="3">'T4-AB radovi'!$A$1:$F$9</definedName>
    <definedName name="_xlnm.Print_Area" localSheetId="4">'T5-Odvodnja'!$A$1:$F$40</definedName>
    <definedName name="_xlnm.Print_Area" localSheetId="6">'T6-Prometna signalizacija i opr'!$A$1:$F$20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1" i="8" l="1"/>
  <c r="B19" i="8"/>
  <c r="G19" i="8" l="1"/>
  <c r="G21" i="8"/>
  <c r="B23" i="8" l="1"/>
  <c r="B17" i="8"/>
  <c r="B15" i="8"/>
  <c r="B13" i="8"/>
  <c r="F37" i="5"/>
  <c r="B37" i="5"/>
  <c r="F36" i="5"/>
  <c r="F35" i="5"/>
  <c r="F34" i="5"/>
  <c r="F33" i="5"/>
  <c r="F32" i="5"/>
  <c r="F30" i="5"/>
  <c r="F29" i="5"/>
  <c r="F27" i="5"/>
  <c r="F26" i="5"/>
  <c r="F24" i="5"/>
  <c r="F23" i="5"/>
  <c r="F21" i="5"/>
  <c r="F20" i="5"/>
  <c r="F19" i="5"/>
  <c r="F18" i="5"/>
  <c r="F14" i="5"/>
  <c r="F13" i="5"/>
  <c r="F12" i="5"/>
  <c r="F11" i="5"/>
  <c r="F10" i="5"/>
  <c r="F9" i="5"/>
  <c r="F8" i="5"/>
  <c r="F7" i="5"/>
  <c r="F6" i="5"/>
  <c r="F5" i="5"/>
  <c r="G15" i="8" l="1"/>
  <c r="G13" i="8"/>
  <c r="G17" i="8"/>
  <c r="G23" i="8"/>
  <c r="G26" i="8" l="1"/>
  <c r="G28" i="8" s="1"/>
  <c r="G31" i="8" s="1"/>
</calcChain>
</file>

<file path=xl/sharedStrings.xml><?xml version="1.0" encoding="utf-8"?>
<sst xmlns="http://schemas.openxmlformats.org/spreadsheetml/2006/main" count="184" uniqueCount="104">
  <si>
    <t>1. PRIPREMNI RADOVI</t>
  </si>
  <si>
    <t xml:space="preserve">R.B. </t>
  </si>
  <si>
    <t>OPIS</t>
  </si>
  <si>
    <t>Jedinica</t>
  </si>
  <si>
    <t>Količina</t>
  </si>
  <si>
    <t>Jedinična 
cijena</t>
  </si>
  <si>
    <t>UKUPNO</t>
  </si>
  <si>
    <t>UKUPNA SUMA</t>
  </si>
  <si>
    <t>1.1.</t>
  </si>
  <si>
    <t>DA</t>
  </si>
  <si>
    <t>1.2.</t>
  </si>
  <si>
    <t>m2</t>
  </si>
  <si>
    <t>kom</t>
  </si>
  <si>
    <t>1.4.</t>
  </si>
  <si>
    <t>1.5.</t>
  </si>
  <si>
    <t>m3</t>
  </si>
  <si>
    <t>m1</t>
  </si>
  <si>
    <t>1. PRIPREMNI RADOVI - ukupno :</t>
  </si>
  <si>
    <t>2. ZEMLJANI RADOVI</t>
  </si>
  <si>
    <t>2.1.</t>
  </si>
  <si>
    <t>2.2.</t>
  </si>
  <si>
    <t>2.3.</t>
  </si>
  <si>
    <t>2. ZEMLJANI RADOVI - ukupno :</t>
  </si>
  <si>
    <t>kjuhh</t>
  </si>
  <si>
    <t>3. KOLNIČKA KONSTRUKCIJA</t>
  </si>
  <si>
    <t>3.1.</t>
  </si>
  <si>
    <t>3.2.</t>
  </si>
  <si>
    <t>3.3.</t>
  </si>
  <si>
    <t>3. KOLNIČKA KONSTRUKCIJA - ukupno :</t>
  </si>
  <si>
    <t>4.1.</t>
  </si>
  <si>
    <t>4.2.</t>
  </si>
  <si>
    <t>5. ODVODNJA</t>
  </si>
  <si>
    <t>GRAVITACIJSKI CJEVOVODI
Nabava, isporuka i ugradba gravitacijskih kanalizacijskih cijevi, veličine unutarnjeg profila DN (mm) i vanjskog profila Dv (mm)  prema iskazu, debljine stijenke s (mm)  kod jednoslojnih cijevi, odnosno Se-ekvivalentne debljine - kod višeslojnih cijevi za visinu nadsloja i pokretno opterećenje prema statičkom proračunu. Pri tome vrijedi:
- ponuđene cijevi, okna i spojnice moraju biti izvedeni s materijalom u skladu navedenih normi i standarda: 
hrvatskih normi (nHRN)
europskih normi (EN)
njemačkih normi (DIN)
internacionalnih standarda (ISO)
te ostalih normi (ispitne metode, proračuni … )</t>
  </si>
  <si>
    <t xml:space="preserve">Za svaku od predviđenih dimenzija minimalne veličine unutrašnjeg promjera cijevi kako je to navedeno u skladu sa statičkim proračunom stalnog i pokretnog opterećenja, debljinu stijenke odnosno ekvivalentnu debljinu cijevi te visinu nadsloja (min, max), visinu podzemne vode, promatrano od nivelete dna (vidi uzdužni profil) i tjemena cijevi, proizvođač deklarira potrebnu klasu cjevovoda koja mora preuzeti sva pojavljivana stalna i pokretna opterećenja. Kakvoća cjevovoda i revizijskih okana dodatno se dokazuje pripadnim atestima.Spojevi cijevi, cjevovoda i revizijskih okana moraju biti besprijekorno spojeni i vodonepropusni što se potvrđuje tlačnim probama.Spojevi cijevi izvode se ovisno o veličini profila:na kolčak s pripadajućim gumenim brtvama, odnosno s integriranom elektrospojnicom.Cijevi se isporučuju u duljinama od 6,0 m.U jediničnu cijenu uračunati nabavu, transport, utovar i istovar i ugradba cijevi i pripadnog spojnog materijala u iskopani rov, odnosno privemeno odlaganje na skladište koje odredi Naručitelj.
</t>
  </si>
  <si>
    <t>Nadalje vrijedi:
Nabava, dobava i ugradnja PE-PP rebrastih kanalizacijskih cijevi  sukladno pr EN 13476-1, pr EN 13476-3, obodne krutosti min. SN 8 prema EN ISO 9969, duljine cijevi 6 m.Profil cijevi (DN/ID) označava svijetli otvor (unutarnji promjer cijevi).Cijevi se polažu u rov na pripremljenu podlogu od sitnozrnatog šljunčanog - pješčanog kamenog materijala frakcija do max. 0-8 mm.Nakon montiranja cijevi potrebno je izvršiti podbijanje pijeska ispod cijevi radi pravilnog jednolikog nalijeganja cijavi na podlogu. Ostali dio zone cjevovoda do visine 30 cm iznad tjemena cijevi se u cjelosti zatrpava sitnozrnim kamenim materijalom  navedene frakcije u slojevima od 25 do 30 cm uz zbijanje ručnim nabijačima.Jedinična cijena obuhvaćaju nabavu, dopremu i ugradnju kanalizacijskih cijevi otpornih na komunalne otpadne vode i smrzavanje, sukladnih normi EN 13476, obodne krutosti min. SN 8.  Kod montaže cijevi potrebno je pridržavati se daljnjih upustava proizvođača cijevi.</t>
  </si>
  <si>
    <t>Obračun po m' isporučene i ugrađene cijevi i pripadnog spojnog i brtvenog materijala: 
Predviđena je ugradba sljedećih veličina promjera cijevi: DN   400</t>
  </si>
  <si>
    <t>m'</t>
  </si>
  <si>
    <t>TLAČNA PROBA
Kanalski cjevovodi se komisijski preuzima pomoću kanalskog zrcala ili kamerom i specijalnim vozilom. Svaka dionica između dva reviziona okna mora se ispitati na pritisak od 0,05 N/mm2 )5bara za vrijeme od najmanje 5min. Stavka obuhvaća održavanje montažu i demontažu potrebnih uređaja i vode</t>
  </si>
  <si>
    <t>NABAVA, ISPORUKA I UGRADNJA KONTROLNIH OKANA OD PLASTIČNIH MASA
Isporučitelj cijevi prema prethodnoj stavci, Gravitacijski cjevovodi, nudi montažna ili polumontažna okna izrađena od plastičnih masa. Revizijsko okno obuhvaća izradu: dna  - baze i tijela okna, a prema potrebi i konusa na vrhu tijela okna sa stupaljkama, te stupaljke na razmaku od 30 cm. Okna su opremljena ulazom i izlazom i prolaznom kinetom te lokalno i priključcima sekundarnih kanala. Revizijska okna spajaju se u sustav cjevovoda originalnim spojnicama sa gumenim brtvama ili integriranim elektrospojnicama, tako da spoj bude besprijekorno obrađen i  vodonepropustan, prosječne visine, prema danoj specifikaciji, koje pored velicina profila glavnog i sekundarnih cjevovoda pokazuje i pripadni otklon te dubinu nivelete pojedine spojne cijevi.</t>
  </si>
  <si>
    <t>Veličina unutarnjeg profila  tijela revizijskog okna usvojene su sa DN = 600 mm. Procjena troškova ugradbe i opreme za pojedina reviz. okna izrađena prema detaljnim situacijskim planovima i shemama okana kao u prilogu, za pripadne dubine dovodnih i odvodnih cijevi gdje je:
Troškovi isporuke i ugradba ukupno 5 okana u iskopani rov prosječne dubine 2,5 m nudi Izvođač radova. Nakon provedbe detaljnog iskolčenja trasa kolektora, sve u odnosu na zastupljene podzemne instalacije.
Izvođač radova utvrđuje konačnu specifikaciju okana uvažavajući eventualno novi položaj (otklon) i dubinu okana, a ovjerava ju nadzorni inženjer Investitora.</t>
  </si>
  <si>
    <t>Nadalje vrijedi: 
Isporučitelj nudi okna proizvodača: _______________________________________
tip okna, materijal: _______________________________________
Obodna krutost: 
_______________________________________
Ekvivalentna debljina stijenke cijevi 
de = ________ mm (kod korigiranih cjevovoda)</t>
  </si>
  <si>
    <t>Revizijska okna nude se prema tipskim nacrtima i specifikaciji u prilogu, s evidentiranim brojem i veličinama profila priključaka na bazu okna i opsegu radova kako slijedi:
Revizijska okna, dovoz, nabava i ugradba PP modularnog okna,  prema EN 13598-2. Unutarnjeg promjera DN 600 mm, i visine prema konačnoj specifikaciji okana, izrađena metodom roto ljeva. Sastoji se od dna s kinetom (visina kinete jednaka je promjeru odlazne cijevi) u padu 15 %, tijela okna DN 600 mm i  konusnog završetka DN 625 mm, s PP penjalicama 3 kom/m visine za okna dubine veće od 2,0 m. Okno se postavlja na zbijenu pješčanu posteljicu min 95 % po Proktoru. U stavku se uračunava potrebno povećanje iskopa (koje nije posebno specificirano), zatim izrada podložnog i obložnog betona C 12/15 kao oslonca i ojačanja baze okna, te zasipavanje okna šljunkom - kamenim materijalom granulacije 0 - 32 mm, prema tipskom nacrtu, s nabijanjem lakom opremom u slojevima po 30 cm. Stavka obuhvaća sve radove i sav potreban materijal koji čini ukupnu cjenu PP-modularnog okna.</t>
  </si>
  <si>
    <t>DN 600</t>
  </si>
  <si>
    <t>PP SLIVNIK
PP slivnik tipski korugirani DN 450 sa slivničkom rešetkom. Priključak se izvodi na visini najmanje 1 m od dna cijevi (taložnik), a nadsloj iznad cijevi mora biti min. 0,5 m. Iznad okna je potrebno izraditi distribucijski prsten kao i na revizijskom oknima ili tipski proizvođača okna. Stavka obuhvaća dobavu i montažu slivnika, priključnih cijevi slivničkih okana sa kolektorima oborinske kanalizacije, sav rad i sredstva za rad.</t>
  </si>
  <si>
    <t>LIJEVANO ŽELJEZNI POKLOPAC
Nabava i ugradba lijevano željeznog okruglog  poklopca TIP K, predviđenog za teško prometno opterećenje</t>
  </si>
  <si>
    <t>AB ZAŠTITNA PLOČA
Armirano betonska gornja zaštitna ploča kao oslonac ljevano željeznog poklopca debljine d = 15 cm, iznad donje ploče, veličine F1 = 2,92 m2 s unutrašnjim otvorom F2 = 0,28 m2, visine d = 15 cm prema detaljnom nacrtu oplate i armature, od betona C 25/30, u količini 0,40 m3/okna, armiranog rebrastom armaturom RA 400/500 - 80 kg/ploči.
AB ploču ugraditi min 10 cm iznad vertikalne cijevi okna.</t>
  </si>
  <si>
    <t>DONJI AB PRSTEN
 Izrada donjeg armirano betonskog prstena kao oslonca gornje ploče od betona C 25/30, visine d = 25 cm, F3 = 3,64 m2 - F4 = 0,95 m2 prema tipskom nacrtu u količini betona cca 0,65 m3/prsten okna, armiranog RA 400/500 - u količini 120 kg/ploči.</t>
  </si>
  <si>
    <t xml:space="preserve">VODONEPROPUSNO ISPITIVANJE
Vodonepropusno ispitivanje revizijskog okna u skladu s propisima </t>
  </si>
  <si>
    <t>HORIZONTALNA SIGNALIZACIJA</t>
  </si>
  <si>
    <t>VERTIKALNA SIGNALIZACIJA</t>
  </si>
  <si>
    <t>6.1.</t>
  </si>
  <si>
    <t>REKAPITULACIJA :</t>
  </si>
  <si>
    <t>UKUPNO :</t>
  </si>
  <si>
    <t>PDV :</t>
  </si>
  <si>
    <t>SVEUKUPNO :</t>
  </si>
  <si>
    <t>*</t>
  </si>
  <si>
    <t>NE</t>
  </si>
  <si>
    <t>4. AB RADOVI - ukupno :</t>
  </si>
  <si>
    <t>4. AB RADOVI</t>
  </si>
  <si>
    <t>6.2.</t>
  </si>
  <si>
    <r>
      <t>ZBIJANJE I PLANIRANJE POSTELJICE</t>
    </r>
    <r>
      <rPr>
        <b/>
        <sz val="10"/>
        <rFont val="Arial Narrow"/>
        <family val="2"/>
        <charset val="238"/>
      </rPr>
      <t xml:space="preserve">
</t>
    </r>
    <r>
      <rPr>
        <sz val="10"/>
        <rFont val="Arial Narrow"/>
        <family val="2"/>
        <charset val="238"/>
      </rPr>
      <t>Grubo i fino strojno planiranje, te zbijanje posteljice valjcima. Zbijanje posteljice u zemljanim materijalima treba izvršiti tako da se postigne stupanj zbijenosti u odnosu na standardni Proctorov postupak Sz≥97 %, odnosno modul stišljivosti Ms≥20 Mn/m2. Radove izvesti u skladu sa O.T.U. 2-10.1. Obračun po m2 zbijene posteljice.</t>
    </r>
  </si>
  <si>
    <r>
      <rPr>
        <b/>
        <sz val="10"/>
        <rFont val="Arial Narrow"/>
        <family val="2"/>
        <charset val="238"/>
      </rPr>
      <t>Strojni široki iskop u materijalu C kategorije</t>
    </r>
    <r>
      <rPr>
        <sz val="10"/>
        <rFont val="Arial Narrow"/>
        <family val="2"/>
        <charset val="238"/>
      </rPr>
      <t>. Iskop tla za cestu, zacjevljenja, propuste, jarke, kružno raskrižje, proširenja prilaznih puteva i cesta prema projektu s utovarom u prijevozno sredstvo, odvozom na deponiju, deponiranje te planiranje i uređenje deponije. Mjesto odlaganja (deponiju) dužan je osigurati Izvođač radova uz odobrenje Nadzornog inženjera. Dio materijala koji je potreban za izradu zemljanog nasipa odlagati na privremeno odlagalište na gradilištu. Rad se mjeri u kubičnim metrima stvarno iskopanog materijala, mjereno u sraslom stanju. Izvedba, kontrola kakvoće i obračun prema OTU 2-02.</t>
    </r>
  </si>
  <si>
    <r>
      <rPr>
        <b/>
        <sz val="10"/>
        <rFont val="Arial Narrow"/>
        <family val="2"/>
        <charset val="238"/>
      </rPr>
      <t>Zamjena sloja slabog temeljnog tla boljim materijalom</t>
    </r>
    <r>
      <rPr>
        <sz val="10"/>
        <rFont val="Arial Narrow"/>
        <family val="2"/>
        <charset val="238"/>
      </rPr>
      <t xml:space="preserve"> - drobljenim kamenom, predviđene debljine cca. 20 cm ili prema zahtjevu nadzornog inženjera. Rad uključuje iskop sloja slabog materijala u temeljnom tlu, utovar s odvozom na odlagalište, deponiranje i uređenje deponije te njegovu zamjenu izradom zbijenog nasipnog sloja od drobljenog kamena. Izvođač radova dužan je osigurati sva potrebna ispitivanja radi uvida u kakvoću izvedene zamjene. Primjenu tog materijala odobrava Nadzorni Inženjer. Obračun u kubičnim metrima  potpuno završenog i zbijenog sloja. </t>
    </r>
  </si>
  <si>
    <r>
      <t>B02</t>
    </r>
    <r>
      <rPr>
        <sz val="10"/>
        <color theme="1"/>
        <rFont val="Arial Narrow"/>
        <family val="2"/>
        <charset val="238"/>
      </rPr>
      <t>, d=60 cm</t>
    </r>
  </si>
  <si>
    <t>komplet</t>
  </si>
  <si>
    <t>2.4.</t>
  </si>
  <si>
    <t>5.1.</t>
  </si>
  <si>
    <t>5.2.</t>
  </si>
  <si>
    <t>5. ODVODNJA - ukupno :</t>
  </si>
  <si>
    <t>6. PROMETNA SIGNALIZACIJA I OPREMA</t>
  </si>
  <si>
    <t>6. PROMETNA SIGNALIZACIJA I OPREMA - ukupno :</t>
  </si>
  <si>
    <r>
      <rPr>
        <sz val="10"/>
        <rFont val="Arial Narrow"/>
        <family val="2"/>
        <charset val="238"/>
      </rPr>
      <t>PROMETNI ZNAK</t>
    </r>
    <r>
      <rPr>
        <b/>
        <sz val="10"/>
        <rFont val="Arial Narrow"/>
        <family val="2"/>
        <charset val="238"/>
      </rPr>
      <t xml:space="preserve">
</t>
    </r>
    <r>
      <rPr>
        <sz val="10"/>
        <rFont val="Arial Narrow"/>
        <family val="2"/>
        <charset val="238"/>
      </rPr>
      <t>Dimenzije znakova određene su Pravilnikom o prometnim znakovima, signalizaciji i opremi na cestama  (N.N. 92/2019), te HR normama. 
Rad obuvaća nabavu, prijevoz i postavljanje prometnog znaka na stup. Obračunava se prema broju postavljenih znakova određenih dimenzija, sva oprema i pribor za pričvrščivanje prometnih znakova. Radove izvesti u skladu sa O.T.U. 9-01. Obračun po prometnom znaku.
Prometni znak br. :</t>
    </r>
  </si>
  <si>
    <r>
      <t>STUP PROMETNOG ZNAKA</t>
    </r>
    <r>
      <rPr>
        <b/>
        <sz val="10"/>
        <rFont val="Arial Narrow"/>
        <family val="2"/>
        <charset val="238"/>
      </rPr>
      <t xml:space="preserve">
</t>
    </r>
    <r>
      <rPr>
        <sz val="10"/>
        <rFont val="Arial Narrow"/>
        <family val="2"/>
        <charset val="238"/>
      </rPr>
      <t xml:space="preserve">Nabava, transport i ugradnja Fe stupova Ø 60,3 mm kružnog presjeka, dužine 3,2 m. Dimenzije stupa određene su Pravilnikom o prometnim znakovima, signalizaciji i opremi na cestama  (N.N. 92/2019), te hrvatskim normama. 
Rad obuhvaća nabavu, prijevoz, iskop, izradu temelja i postavljanje stupa u temelj. Obračunava se prema broju postavljenih stupova, uključuje i svu opremu, materijal i pribor za postavljanje i pričvrščivanje prometnih znakova, te temelj s nosivom konstrukcijom. Radove izvesti u skladu sa O.T.U. 9-01. </t>
    </r>
  </si>
  <si>
    <t>UREĐENJE GRADILIŠTA
Pripremni i završni radovi pri izvođenju radova na gradilištu, a obuhvaćaju dovoz, postavljanje u pogonsko stanje, demontiranje i odvoz svih uređaja, postrojenja, pribora, građevinskih strojeva, transportnih sredstava, oplata, ukrućenja, uređaja opskrbljivanja i prostorija za smještaj potrebnih za stručno izvođenje radova u ugovorenom roku, prema tehničkoj dokumentaciji provođenja radova opisanih u sljedećim pozicijama, ploča za oznaku gradilišta. Stavka obuhvaća i krčenje gradlišta, uspostavljanje prvobitnog stanja svih površina koje su privremeno korištene kao i radne i skladišne, obnavljanje svih korištenih puteva, saniranje oštećenja uzrokovanih privremenim deponijama materijala, te uzrada privremenih priključaka za vodu i struju za potrebe gradilišta. Obračun po kompletu.</t>
  </si>
  <si>
    <t>Strojno 95%</t>
  </si>
  <si>
    <t>Ručno 5%</t>
  </si>
  <si>
    <r>
      <t xml:space="preserve">PROMETNI ZNAKOVI
</t>
    </r>
    <r>
      <rPr>
        <sz val="10"/>
        <rFont val="Arial Narrow"/>
        <family val="2"/>
        <charset val="238"/>
      </rPr>
      <t xml:space="preserve">Ovaj rad obuhvaća nabavu i postavljanje svih vrsta prometnih znakova u svemu prema nacrtu situacija signalizacije. 
Prometni znakovi svojom vrstom, značenjem, oblikom, bojom, veličinom i načinom postavljanja trebaju biti u skladu s Pravilnikom o prometnim znakovima, signalizaciji i opremi na cestama, te hrvatskim normama. 
Prometni znakovi pričvršćuju se na stupove koji su izrađeni od Fe cijevi (Ø 60,3 mm) i zaštićeni protiv korozije postupkom vrućeg cinčanja. Pri postavljanju prometni znak treba zakrenuti za 
3-5° u odnosu na os prometnice da se izbjegne intenzivna refleksija i smanji kontrast oznaka, znaka i pozadine koja je osvijetljena. Klasa retrorefleksije sukladno Pravilniku. Na isti stup se ne smije postaviti više od dva prometna znaka. Na istom stupu ukoliko je više prometnih znakova klasa retrorefleksije mora biti ona veća (II ili III). Stupovi znakova postavljaju se u betonske temelje minimalne kakvoće betona 
C 25/30, oblika krnje piramide čije su stranice baza 30 cm i 20 cm, te visine 70 cm. </t>
    </r>
  </si>
  <si>
    <t xml:space="preserve">STROJNI POVRŠINSKI ISKOP HUMUSA S PREBACIVANJEM
Iskop s prebacivanjem (guranjem ili utovarom i prijevozom), iskopanog humusa na privremenom odlagalištu u debljini prema projektu 20 cm, ili iznimno stvarne debljine prema uputama nadzornog inženjera. Izvedba, kontrola kakvoće i obračun prema OTU 2-01. Rad se mjeri u kubičnim metrima stvarno iskopanog humusa, mjereno u sraslom stanju, a jedinična cijena uključuje iskop humusa te prebacivanje na privremeno odlagalište. </t>
  </si>
  <si>
    <t>6.3.</t>
  </si>
  <si>
    <t xml:space="preserve">ODVOZ VIŠKA MATERIJALA
Stavka uključuje utovar u prijevozno sredstvo, odvoz, deponiranje, zbrinjavanje i planiranje  viška materijala na deponiji  ili na gradilištu na mjestima gdje je predviđen nasip terena, udaljenost deponije do 25 km. </t>
  </si>
  <si>
    <t>Privremena prometna regulacija. 
Uključuje ishođenje odobrenja od Hrvatskih cesta te svu opremu i znakove do završetka svih radova. U cijenu također uključiti i izradu elaborata regulacije prometa, te regulacija za obilazni put. Obračun po kompletu.</t>
  </si>
  <si>
    <t xml:space="preserve">STROJNO ZASJECANJE ASFALTA.
Stavkom su obuhvaćena sva strojna zasijecanja asfalta na mjestima uklapanja nove i stare kolničke konstrukcije, na mjestima proširenja kolnika, zasijecanja pri izvedbi prekopa i sl. Jedinična cijena obuhvaća sav rad, opremu i materijal potreban za potpuno dovršenje stavke, te utovar i odvoz. Obračun je po m1.  </t>
  </si>
  <si>
    <t xml:space="preserve">Profiliranje kanala na projektiranu dimenziju prema projektiranom rješenju. U cijenu uključeno strojno profiliranje, utovar u kamion, odvoz, deponiranje na trajnoj deponiji viška materijala. Obračun po m3 iskopanog i odveženog materijala. </t>
  </si>
  <si>
    <t>2.5.</t>
  </si>
  <si>
    <t>IZRADA NOSIVOG SLOJA (Ms≥50 MN/m2) od drobljenog kamenog materijala, veličine zrna 0/63 mm, minimalne debljine min. 30 cm u zbijenom stanju. U cijenu je uključena dobava materijala, utovar, prijevoz, i ugradnja (strojno razastiranje, planiranje i zbijanje do traženog modula stišljivosti ili stupnja zbijenosti) na uređenu i preuzetu podlogu. Obračun je po m3 ugrađenog materijala u zbijenom stanju. Izvedba, kontrola kakvoće i obračun prema OTU 5-01. Stavka obuhvaća nabavu, dovoz i ugradnju, sav rad i materijal potreban za rad.</t>
  </si>
  <si>
    <t>IZRADA NOSIVO-HABAJUĆEG ASFALTNOG SLOJA AC 16 surf 50/70, DEBLJINE 7,0 cm.  U cijeni su sadržani svi troškovi nabave materijala, proizvodnje i ugradnje asfaltne mješavine, prijevoz, oprema i sve ostalo potrebno za potpuno izvođenje radova. Obračun je po m2 gornje površine stvarno položenog i ugrađenog  sloja.  Izvedba i kontrola kakvoće prema (HRN EN 13108-1 ili jednakovrijedno)  i tehničkim svojstvima i zahtjevima za građevne proizvode za proizvodnju asfaltnih mješavina i za asfaltne slojeve kolnika. Stavka obuhvaća nabavu, dovoz i ugradnju, sav rad i materijal potreban za rad.</t>
  </si>
  <si>
    <t>BETONSKA KANALICA 40/50/12
Nabava, transport i ugradnja betonske odvodne kanalice 40/50/12cm. Kanalica  se polažu u betonsku podlogu od C10/15 u količini od min. 0,15 m3/m. Radove izvesti u skladu sa O.T.U.I.3-04.7. Stavka obuhvaća nabavu, transport i ugradnju kanalice, kao i nabavu, transport, ugradnju i njegu betonske podloge, te fugiranje kanalica.</t>
  </si>
  <si>
    <t>Izrada isprekidane zaustavne crte bijele boje od asfaltne boje premazane retroreflektivnim zrncima klase II,, širine  50 cm. Oznake na kolniku izvode se u skladu s važećim Pravilnikom o prometnim znakovima, opremi i signalizaciji na cestama i važećim hrvatskim normama koje reguliraju to područje. U cijenu ulazi sav rad, materijal prijevoz i sve ostalo što je potrebno za potpuni dovršetak posla uključujući potrebna ispitivanja kakvoće materijala i rada. Obračun je po m2 izvedenih oznaka. Izvedba, kontrola kakvoće i obračun prema OTU 9-02 i 9-02.1.</t>
  </si>
  <si>
    <t>1.3.</t>
  </si>
  <si>
    <t>HUMUSIRANJE POVRŠINA
Utovar i prijevoz humusa i zemljanog materijala sa privremene gradilišne deponije, istovar i ugradnju humusnog i zemljanog materijala u sloju debljine do 20 ili potrebnog. Razastrti sloj humusa i zemljanog materijala je potrebno uvaljati laganim valjkom. U slučaju suhog i vrućeg vremena potrebno je vlažiti zasijane površine. Po fino uređenom humusnom sloju sije se trava. Vrsta i mješavina trave odabire su u ovisnosti o ekološkim uvjetima zbog sigurnosti rasta vegetacije. Količina sjemena iznosi oko 5.1-8.0 g/m2. Nakon izrade humusnog sloja i travnate vegetacije, površine se moraju njegovati do konačnog rasta, ako je potrebno pokositi 1-2 puta. Stavka obuhvaća nabavu, dovoz i ugradnju, sav rad i materijal potreban za rad.</t>
  </si>
  <si>
    <t>Nabava, dobava i ugradnja betonskih cijevi do DN 600 sa uključenim podložnim slojem pijeska, zasipavanjem pijeskom, i betonskom oblogom. Obračun po m1 izvedenog betonskog propusta.</t>
  </si>
  <si>
    <t>Izrada betonskog čela propusta debljine do 20 cm, duljine do 4,00 m, visine do 2,00 m sa svim potrebnim radovima i materijalima (beton, oplatu, armaturu, iskope, nasipe). Obračun po komadu izvedog čela propusta.</t>
  </si>
  <si>
    <t xml:space="preserve">GEODETSKI RADOVI -. ISKOLČENJE TRASE.
Stavka obuhvaća iskolčenje trase svih kolnih površina,  zelenih površina, oborinske odvodnje, te održavanje točaka operativnog poligona i repera te sva geodetska mjerenja kojima se podaci iz projekta prenose na teren i obrnuto, osiguranje osi iskolčene trase, profiliranje, obnavljanje i održavanje iskolčenih oznaka na terenu u cijelom razdoblju od početka radova do predaje svih radova investitoru. Geodetski radovi obuhvaćaju i obnovu stalnih geodetskih točaka u području zahvata uključujući i sve potrebne radove za provedbu obnove sukladno zakonskoj regulativi. Obračun je po m2 u skladu s projektom. Izvedba, kontrola kakvoće i obračun prema OTU 1-02. </t>
  </si>
  <si>
    <t>Geodetski snimak izvedenog stanja i izrade elaborata izvedenog stanja instalacija sa evidentiranjem u katastru, te predaja investitoru elaborat ovjeren u katstru u 3 nalogna primjerka i jedan digitalno na CD-u.</t>
  </si>
  <si>
    <t>1.6.</t>
  </si>
  <si>
    <t>ŠIROKI ISKOP MJEŠOVITOG MATERIJALA SA ODLAGANJEM NA PRIVREMENU DEPONIJU
Iskop tla za cestu, zacjevljenja, propuste i jarke prema projektu s utovarom u prijevozno sredstvo (uključuje zemljani materijal, asfalt, beton, betonska čela propusta, drobljeni kamen agregat, šljunak i slično), odvozom na privremenu deponiju na gradlištu, deponiranje te planiranje i uređenje privremene deponije sa čuvanjem materijala od prekomjerenog vlaženja da se može upotrijebiti za potrebe nasipavanje te postizanje potrebnog modula stišljivosti. Rad se mjeri u kubičnim metrima stvarno iskopanog materijala, mjereno u sraslom stanju. Izvedba, kontrola kakvoće i obračun prema OTU 2-02.</t>
  </si>
  <si>
    <t>Izrada bankine od zemljanog materijala i humusiranje
Izrada nasipa bankine od zemljanog materijala prema kotama i detaljima danim na poprečnim presjecima. Rad obuhvaća strojno razastiranje i planiranje zemljanog materijala, zbijanje ježevima, glatkim valjcima ili valjcima s kotačima na pneumaticima uz prethodno kvašenje vodom. Zbijanje nasipa u zemljanim materijalima treba vršiti tako, da se postigne stupanj zbijenosti u odnosu na standardni 
Proctor-ov postupak Sz &gt; 97%, odnosno modul stišljivosti Ms&gt;25MN/m2. Svi radovi moraju biti izvedeni u skladu O.T.U.I. 2-9.1.
Obračun po m3 ugrađenog sloja. Dobavu i ugradnju humusnog materijala u sloju izvesti u debljini do 20 cm. Razastrti sloj humusa je potrebno uvaljati laganim valjkom. U slučaju suhog i vrućeg vremena potrebno je vlažiti zasijane površine. Po fino uređenom humusnom sloju sije se trava. Vrsta i mješavina trave odabire su u ovisnosti o ekološkim uvjetima zbog sigurnosti rasta vegetacije. Količina sjemena iznosi oko 5.1-8.0 g/m2. Nakon izrade humusnog sloja i travnate vegetacije, površine se moraju njegovati do konačnog rasta, ako je potrebno pokositi 1-2 puta. Stavka obuhvaća nabavu, dovoz i ugradnju, sav rad i materijal potreban za rad.</t>
  </si>
  <si>
    <t>3.4.</t>
  </si>
  <si>
    <t>IZDIZANJE OKANA I HIDRANTSKE KAPE I POKLOPACA OSTALIH KOMUNALNIH INSTALACIJA
Izdizanje i upuštanje okana komunalnih instalacija i hidrantske kape.
Stavka obuhvaća vađenje poklopaca i okvira poklopaca odgovarajućim tehnološkim postupkom,
- dobetoniranje stijenki okna na unaprijed određenu novu visinu,
- ponovno postavljanje okvira poklopaca i poklopaca,
- uređenje okolnog terena,
na način i u količini koja je određena projektom ili izvedbenim troškovnikom i uputama od strane nadzornog inženjera.</t>
  </si>
  <si>
    <t>Nabava, dobava i ugradnja linijske monolitne kanalice od polimerbetona sa revzijskim elementom, bočnim zatvorenim stranicama i jednim spojem na betonski propust koji se sastoji od ttipskog izljevnog elementa PVC cijevi DN 110 sa koljenim duljine do 3 metra te izradom prodora kroz betonsku cijev i brtvljenje spojeva, građevinska širina min. 16 cm, za razred opterećenja F900. Kanal se izvodi polaganjem na zemljo-vlažnu betonsku podlogu marke C20/25 agregata frakcije 0-16 drobljenog kamena u debljini sloja 20 cm, bočno kanal založiti betonom, na drugom kraju postaviti revizijski tiposki komad. Ukupna duljina kanalice sa svim elementima do 5,00 m.</t>
  </si>
  <si>
    <t>U ___________________, dana _________</t>
  </si>
  <si>
    <t>___________________________</t>
  </si>
  <si>
    <t>M.P.</t>
  </si>
  <si>
    <t>potpis odgovorne osobe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</si>
</sst>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quot;kn&quot;"/>
  </numFmts>
  <fonts count="24">
    <font>
      <sz val="11"/>
      <color theme="1"/>
      <name val="Calibri"/>
      <charset val="238"/>
      <scheme val="minor"/>
    </font>
    <font>
      <sz val="11"/>
      <color theme="1"/>
      <name val="Calibri"/>
      <family val="2"/>
      <charset val="238"/>
      <scheme val="minor"/>
    </font>
    <font>
      <sz val="11"/>
      <color theme="1"/>
      <name val="Calibri"/>
      <family val="2"/>
      <charset val="238"/>
      <scheme val="minor"/>
    </font>
    <font>
      <b/>
      <sz val="12"/>
      <color theme="1"/>
      <name val="Calibri"/>
      <family val="2"/>
      <charset val="238"/>
      <scheme val="minor"/>
    </font>
    <font>
      <b/>
      <sz val="11"/>
      <color theme="1"/>
      <name val="Calibri"/>
      <family val="2"/>
      <charset val="238"/>
      <scheme val="minor"/>
    </font>
    <font>
      <sz val="11"/>
      <color theme="1"/>
      <name val="Arial"/>
      <family val="2"/>
      <charset val="238"/>
    </font>
    <font>
      <b/>
      <sz val="12"/>
      <color theme="1"/>
      <name val="Arial"/>
      <family val="2"/>
      <charset val="238"/>
    </font>
    <font>
      <b/>
      <sz val="11"/>
      <color theme="1"/>
      <name val="Arial"/>
      <family val="2"/>
      <charset val="238"/>
    </font>
    <font>
      <b/>
      <sz val="14"/>
      <color theme="1"/>
      <name val="Calibri"/>
      <family val="2"/>
      <charset val="238"/>
      <scheme val="minor"/>
    </font>
    <font>
      <sz val="10"/>
      <color theme="1"/>
      <name val="Calibri"/>
      <family val="2"/>
      <charset val="238"/>
      <scheme val="minor"/>
    </font>
    <font>
      <b/>
      <sz val="10"/>
      <color theme="1"/>
      <name val="Calibri"/>
      <family val="2"/>
      <charset val="238"/>
      <scheme val="minor"/>
    </font>
    <font>
      <i/>
      <sz val="10"/>
      <color theme="1"/>
      <name val="Calibri"/>
      <family val="2"/>
      <charset val="238"/>
      <scheme val="minor"/>
    </font>
    <font>
      <sz val="11"/>
      <color theme="1"/>
      <name val="Arial Narrow"/>
      <family val="2"/>
      <charset val="238"/>
    </font>
    <font>
      <b/>
      <sz val="14"/>
      <color theme="1"/>
      <name val="Arial Narrow"/>
      <family val="2"/>
      <charset val="238"/>
    </font>
    <font>
      <sz val="10"/>
      <color theme="1"/>
      <name val="Arial Narrow"/>
      <family val="2"/>
      <charset val="238"/>
    </font>
    <font>
      <b/>
      <sz val="10"/>
      <color theme="1"/>
      <name val="Arial Narrow"/>
      <family val="2"/>
      <charset val="238"/>
    </font>
    <font>
      <sz val="12"/>
      <name val="HRHelvetica"/>
    </font>
    <font>
      <sz val="10"/>
      <name val="Arial Narrow"/>
      <family val="2"/>
      <charset val="238"/>
    </font>
    <font>
      <b/>
      <sz val="10"/>
      <name val="Arial Narrow"/>
      <family val="2"/>
      <charset val="238"/>
    </font>
    <font>
      <i/>
      <sz val="10"/>
      <color theme="1"/>
      <name val="Arial Narrow"/>
      <family val="2"/>
      <charset val="238"/>
    </font>
    <font>
      <b/>
      <sz val="11"/>
      <color theme="1"/>
      <name val="Arial Narrow"/>
      <family val="2"/>
      <charset val="238"/>
    </font>
    <font>
      <b/>
      <sz val="12"/>
      <color theme="1"/>
      <name val="Arial Narrow"/>
      <family val="2"/>
      <charset val="238"/>
    </font>
    <font>
      <sz val="10"/>
      <color rgb="FFFF0000"/>
      <name val="Arial Narrow"/>
      <family val="2"/>
      <charset val="238"/>
    </font>
    <font>
      <sz val="11"/>
      <color rgb="FFFF0000"/>
      <name val="Arial Narrow"/>
      <family val="2"/>
      <charset val="238"/>
    </font>
  </fonts>
  <fills count="3">
    <fill>
      <patternFill patternType="none"/>
    </fill>
    <fill>
      <patternFill patternType="gray125"/>
    </fill>
    <fill>
      <patternFill patternType="solid">
        <fgColor theme="0" tint="-0.14996795556505021"/>
        <bgColor indexed="64"/>
      </patternFill>
    </fill>
  </fills>
  <borders count="7">
    <border>
      <left/>
      <right/>
      <top/>
      <bottom/>
      <diagonal/>
    </border>
    <border>
      <left/>
      <right/>
      <top style="thin">
        <color rgb="FF0000FF"/>
      </top>
      <bottom/>
      <diagonal/>
    </border>
    <border>
      <left/>
      <right/>
      <top/>
      <bottom style="dotted">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bottom style="double">
        <color auto="1"/>
      </bottom>
      <diagonal/>
    </border>
    <border>
      <left/>
      <right/>
      <top style="thin">
        <color auto="1"/>
      </top>
      <bottom style="thin">
        <color auto="1"/>
      </bottom>
      <diagonal/>
    </border>
  </borders>
  <cellStyleXfs count="4">
    <xf numFmtId="0" fontId="0" fillId="0" borderId="0"/>
    <xf numFmtId="0" fontId="16" fillId="0" borderId="0"/>
    <xf numFmtId="0" fontId="2" fillId="0" borderId="0"/>
    <xf numFmtId="0" fontId="1" fillId="0" borderId="0"/>
  </cellStyleXfs>
  <cellXfs count="117">
    <xf numFmtId="0" fontId="0" fillId="0" borderId="0" xfId="0"/>
    <xf numFmtId="0" fontId="0" fillId="0" borderId="0" xfId="0" applyAlignment="1">
      <alignment vertical="center"/>
    </xf>
    <xf numFmtId="0" fontId="3" fillId="0" borderId="0" xfId="0" applyFont="1" applyAlignment="1">
      <alignment vertical="center"/>
    </xf>
    <xf numFmtId="164" fontId="4" fillId="0" borderId="0" xfId="0" applyNumberFormat="1" applyFont="1" applyAlignment="1">
      <alignment vertical="center"/>
    </xf>
    <xf numFmtId="0" fontId="5" fillId="0" borderId="1" xfId="0" applyFont="1" applyBorder="1" applyAlignment="1">
      <alignment vertical="center"/>
    </xf>
    <xf numFmtId="0" fontId="6" fillId="0" borderId="1" xfId="0" applyFont="1" applyBorder="1" applyAlignment="1">
      <alignment vertical="center"/>
    </xf>
    <xf numFmtId="164" fontId="7" fillId="0" borderId="1" xfId="0" applyNumberFormat="1" applyFont="1" applyBorder="1" applyAlignment="1">
      <alignment vertical="center"/>
    </xf>
    <xf numFmtId="0" fontId="5" fillId="0" borderId="0" xfId="0" applyFont="1" applyAlignment="1">
      <alignment vertical="center"/>
    </xf>
    <xf numFmtId="0" fontId="6" fillId="0" borderId="0" xfId="0" applyFont="1" applyAlignment="1">
      <alignment vertical="center"/>
    </xf>
    <xf numFmtId="164" fontId="7" fillId="0" borderId="0" xfId="0" applyNumberFormat="1" applyFont="1" applyAlignment="1">
      <alignment vertical="center"/>
    </xf>
    <xf numFmtId="0" fontId="0" fillId="0" borderId="0" xfId="0" applyAlignment="1">
      <alignment horizontal="center" vertical="center"/>
    </xf>
    <xf numFmtId="0" fontId="0" fillId="0" borderId="0" xfId="0" applyAlignment="1">
      <alignment horizontal="center" vertical="top"/>
    </xf>
    <xf numFmtId="164" fontId="0" fillId="0" borderId="0" xfId="0" applyNumberFormat="1" applyAlignment="1">
      <alignment horizontal="center" vertical="center"/>
    </xf>
    <xf numFmtId="0" fontId="8" fillId="0" borderId="0" xfId="0" applyFont="1" applyAlignment="1">
      <alignment horizontal="center" vertical="center"/>
    </xf>
    <xf numFmtId="0" fontId="9" fillId="0" borderId="0" xfId="0" applyFont="1" applyAlignment="1">
      <alignment horizontal="center" vertical="center"/>
    </xf>
    <xf numFmtId="0" fontId="10" fillId="0" borderId="0" xfId="0" applyFont="1" applyAlignment="1">
      <alignment horizontal="center" vertical="center"/>
    </xf>
    <xf numFmtId="0" fontId="9" fillId="0" borderId="0" xfId="0" applyFont="1" applyAlignment="1">
      <alignment vertical="center" wrapText="1"/>
    </xf>
    <xf numFmtId="0" fontId="0" fillId="2" borderId="0" xfId="0" applyFill="1" applyAlignment="1">
      <alignment horizontal="center" vertical="top"/>
    </xf>
    <xf numFmtId="0" fontId="8" fillId="2" borderId="0" xfId="0" applyFont="1" applyFill="1" applyAlignment="1">
      <alignment vertical="center"/>
    </xf>
    <xf numFmtId="0" fontId="0" fillId="2" borderId="0" xfId="0" applyFill="1" applyAlignment="1">
      <alignment horizontal="center" vertical="center"/>
    </xf>
    <xf numFmtId="164" fontId="0" fillId="2" borderId="0" xfId="0" applyNumberFormat="1" applyFill="1" applyAlignment="1">
      <alignment horizontal="center" vertical="center"/>
    </xf>
    <xf numFmtId="0" fontId="10" fillId="2" borderId="4" xfId="0" applyFont="1" applyFill="1" applyBorder="1" applyAlignment="1">
      <alignment horizontal="center" vertical="center"/>
    </xf>
    <xf numFmtId="0" fontId="10" fillId="2" borderId="4" xfId="0" applyFont="1" applyFill="1" applyBorder="1" applyAlignment="1">
      <alignment horizontal="center" vertical="center" wrapText="1"/>
    </xf>
    <xf numFmtId="164" fontId="10" fillId="2" borderId="4" xfId="0" applyNumberFormat="1" applyFont="1" applyFill="1" applyBorder="1" applyAlignment="1">
      <alignment horizontal="center" vertical="center" wrapText="1"/>
    </xf>
    <xf numFmtId="164" fontId="10" fillId="2" borderId="4" xfId="0" applyNumberFormat="1" applyFont="1" applyFill="1" applyBorder="1" applyAlignment="1">
      <alignment horizontal="center" vertical="center"/>
    </xf>
    <xf numFmtId="0" fontId="11" fillId="0" borderId="0" xfId="0" applyFont="1" applyAlignment="1">
      <alignment horizontal="center" vertical="center" wrapText="1"/>
    </xf>
    <xf numFmtId="0" fontId="9" fillId="0" borderId="0" xfId="0" applyFont="1" applyAlignment="1">
      <alignment horizontal="right" vertical="center" wrapText="1"/>
    </xf>
    <xf numFmtId="0" fontId="4" fillId="0" borderId="6" xfId="0" applyFont="1" applyBorder="1" applyAlignment="1">
      <alignment vertical="center"/>
    </xf>
    <xf numFmtId="0" fontId="4" fillId="0" borderId="6" xfId="0" applyFont="1" applyBorder="1" applyAlignment="1">
      <alignment horizontal="center" vertical="center"/>
    </xf>
    <xf numFmtId="164" fontId="4" fillId="0" borderId="6" xfId="0" applyNumberFormat="1" applyFont="1" applyBorder="1" applyAlignment="1">
      <alignment horizontal="center" vertical="center"/>
    </xf>
    <xf numFmtId="0" fontId="4" fillId="0" borderId="0" xfId="0" applyFont="1" applyAlignment="1">
      <alignment horizontal="center" vertical="center"/>
    </xf>
    <xf numFmtId="0" fontId="12" fillId="0" borderId="0" xfId="0" applyFont="1" applyAlignment="1">
      <alignment vertical="center"/>
    </xf>
    <xf numFmtId="0" fontId="13" fillId="0" borderId="0" xfId="0" applyFont="1" applyAlignment="1">
      <alignment horizontal="center" vertical="center"/>
    </xf>
    <xf numFmtId="0" fontId="12" fillId="0" borderId="0" xfId="0" applyFont="1" applyAlignment="1">
      <alignment horizontal="center" vertical="top"/>
    </xf>
    <xf numFmtId="0" fontId="14" fillId="0" borderId="0" xfId="0" applyFont="1" applyAlignment="1">
      <alignment vertical="center" wrapText="1"/>
    </xf>
    <xf numFmtId="0" fontId="12" fillId="0" borderId="0" xfId="0" applyFont="1" applyAlignment="1">
      <alignment horizontal="center" vertical="center"/>
    </xf>
    <xf numFmtId="164" fontId="12" fillId="0" borderId="0" xfId="0" applyNumberFormat="1" applyFont="1" applyAlignment="1">
      <alignment horizontal="center" vertical="center"/>
    </xf>
    <xf numFmtId="0" fontId="15" fillId="2" borderId="4" xfId="0" applyFont="1" applyFill="1" applyBorder="1" applyAlignment="1">
      <alignment horizontal="center" vertical="center"/>
    </xf>
    <xf numFmtId="0" fontId="15" fillId="2" borderId="4" xfId="0" applyFont="1" applyFill="1" applyBorder="1" applyAlignment="1">
      <alignment horizontal="center" vertical="center" wrapText="1"/>
    </xf>
    <xf numFmtId="0" fontId="14" fillId="0" borderId="0" xfId="0" applyFont="1" applyAlignment="1">
      <alignment horizontal="center" vertical="center"/>
    </xf>
    <xf numFmtId="0" fontId="15" fillId="0" borderId="0" xfId="0" applyFont="1" applyAlignment="1">
      <alignment horizontal="center" vertical="center"/>
    </xf>
    <xf numFmtId="0" fontId="14" fillId="0" borderId="0" xfId="0" applyFont="1" applyAlignment="1">
      <alignment horizontal="center" vertical="top"/>
    </xf>
    <xf numFmtId="0" fontId="12" fillId="0" borderId="0" xfId="0" applyFont="1" applyAlignment="1">
      <alignment horizontal="center"/>
    </xf>
    <xf numFmtId="0" fontId="13" fillId="0" borderId="0" xfId="0" applyFont="1" applyAlignment="1">
      <alignment horizontal="center"/>
    </xf>
    <xf numFmtId="0" fontId="14" fillId="2" borderId="0" xfId="0" applyFont="1" applyFill="1" applyAlignment="1">
      <alignment horizontal="center" vertical="center"/>
    </xf>
    <xf numFmtId="0" fontId="14" fillId="0" borderId="0" xfId="0" applyFont="1" applyAlignment="1">
      <alignment horizontal="center"/>
    </xf>
    <xf numFmtId="49" fontId="17" fillId="0" borderId="0" xfId="0" applyNumberFormat="1" applyFont="1" applyAlignment="1">
      <alignment horizontal="center"/>
    </xf>
    <xf numFmtId="0" fontId="19" fillId="0" borderId="0" xfId="0" applyFont="1" applyAlignment="1">
      <alignment horizontal="center" vertical="center" wrapText="1"/>
    </xf>
    <xf numFmtId="0" fontId="14" fillId="0" borderId="0" xfId="0" applyFont="1" applyAlignment="1">
      <alignment vertical="center"/>
    </xf>
    <xf numFmtId="2" fontId="14" fillId="0" borderId="0" xfId="0" applyNumberFormat="1" applyFont="1" applyAlignment="1">
      <alignment vertical="center"/>
    </xf>
    <xf numFmtId="0" fontId="18" fillId="0" borderId="0" xfId="0" applyFont="1" applyAlignment="1">
      <alignment vertical="top" wrapText="1"/>
    </xf>
    <xf numFmtId="0" fontId="17" fillId="0" borderId="0" xfId="0" applyFont="1" applyAlignment="1">
      <alignment vertical="top" wrapText="1"/>
    </xf>
    <xf numFmtId="0" fontId="14" fillId="0" borderId="0" xfId="0" applyFont="1" applyAlignment="1">
      <alignment horizontal="justify" vertical="top" wrapText="1"/>
    </xf>
    <xf numFmtId="0" fontId="12" fillId="0" borderId="0" xfId="0" applyFont="1" applyAlignment="1">
      <alignment vertical="center" wrapText="1"/>
    </xf>
    <xf numFmtId="0" fontId="17" fillId="0" borderId="0" xfId="0" applyFont="1" applyAlignment="1">
      <alignment horizontal="justify" vertical="top" wrapText="1"/>
    </xf>
    <xf numFmtId="0" fontId="17" fillId="0" borderId="0" xfId="0" applyFont="1" applyAlignment="1">
      <alignment horizontal="left" vertical="top" wrapText="1"/>
    </xf>
    <xf numFmtId="0" fontId="17" fillId="0" borderId="0" xfId="0" applyFont="1" applyAlignment="1">
      <alignment horizontal="left" vertical="center" wrapText="1"/>
    </xf>
    <xf numFmtId="16" fontId="14" fillId="0" borderId="0" xfId="0" applyNumberFormat="1" applyFont="1" applyAlignment="1">
      <alignment horizontal="center" vertical="top"/>
    </xf>
    <xf numFmtId="0" fontId="21" fillId="0" borderId="0" xfId="0" applyFont="1" applyAlignment="1">
      <alignment vertical="center"/>
    </xf>
    <xf numFmtId="164" fontId="20" fillId="0" borderId="0" xfId="0" applyNumberFormat="1" applyFont="1" applyAlignment="1">
      <alignment vertical="center"/>
    </xf>
    <xf numFmtId="0" fontId="13" fillId="0" borderId="0" xfId="0" applyFont="1" applyAlignment="1">
      <alignment vertical="center"/>
    </xf>
    <xf numFmtId="0" fontId="21" fillId="0" borderId="2" xfId="0" applyFont="1" applyBorder="1" applyAlignment="1">
      <alignment vertical="center"/>
    </xf>
    <xf numFmtId="0" fontId="12" fillId="0" borderId="2" xfId="0" applyFont="1" applyBorder="1" applyAlignment="1">
      <alignment vertical="center"/>
    </xf>
    <xf numFmtId="0" fontId="21" fillId="0" borderId="3" xfId="0" applyFont="1" applyBorder="1" applyAlignment="1">
      <alignment vertical="center"/>
    </xf>
    <xf numFmtId="0" fontId="12" fillId="0" borderId="3" xfId="0" applyFont="1" applyBorder="1" applyAlignment="1">
      <alignment vertical="center"/>
    </xf>
    <xf numFmtId="0" fontId="21" fillId="0" borderId="0" xfId="0" applyFont="1" applyAlignment="1">
      <alignment horizontal="right" vertical="center"/>
    </xf>
    <xf numFmtId="0" fontId="21" fillId="0" borderId="3" xfId="0" applyFont="1" applyBorder="1" applyAlignment="1">
      <alignment horizontal="center" vertical="center"/>
    </xf>
    <xf numFmtId="0" fontId="13" fillId="0" borderId="0" xfId="0" applyFont="1" applyAlignment="1">
      <alignment horizontal="right" vertical="center"/>
    </xf>
    <xf numFmtId="164" fontId="12" fillId="0" borderId="0" xfId="0" applyNumberFormat="1" applyFont="1" applyAlignment="1">
      <alignment vertical="center"/>
    </xf>
    <xf numFmtId="0" fontId="14" fillId="2" borderId="0" xfId="0" applyFont="1" applyFill="1" applyAlignment="1">
      <alignment horizontal="center" vertical="top"/>
    </xf>
    <xf numFmtId="0" fontId="15" fillId="2" borderId="0" xfId="0" applyFont="1" applyFill="1" applyAlignment="1">
      <alignment vertical="center" wrapText="1"/>
    </xf>
    <xf numFmtId="0" fontId="15" fillId="0" borderId="0" xfId="0" applyFont="1" applyAlignment="1">
      <alignment horizontal="center"/>
    </xf>
    <xf numFmtId="0" fontId="17" fillId="0" borderId="0" xfId="0" applyFont="1" applyAlignment="1">
      <alignment horizontal="right" vertical="center" wrapText="1"/>
    </xf>
    <xf numFmtId="0" fontId="15" fillId="0" borderId="0" xfId="0" applyFont="1" applyAlignment="1">
      <alignment vertical="center"/>
    </xf>
    <xf numFmtId="0" fontId="15" fillId="2" borderId="0" xfId="0" applyFont="1" applyFill="1" applyAlignment="1">
      <alignment vertical="center"/>
    </xf>
    <xf numFmtId="0" fontId="18" fillId="0" borderId="0" xfId="0" applyFont="1" applyAlignment="1">
      <alignment horizontal="left" vertical="top" wrapText="1"/>
    </xf>
    <xf numFmtId="0" fontId="15" fillId="0" borderId="0" xfId="0" applyFont="1" applyAlignment="1">
      <alignment horizontal="right" vertical="center" wrapText="1"/>
    </xf>
    <xf numFmtId="0" fontId="22" fillId="0" borderId="0" xfId="0" applyFont="1" applyAlignment="1">
      <alignment vertical="center" wrapText="1"/>
    </xf>
    <xf numFmtId="0" fontId="23" fillId="0" borderId="0" xfId="0" applyFont="1" applyAlignment="1">
      <alignment vertical="center" wrapText="1"/>
    </xf>
    <xf numFmtId="9" fontId="17" fillId="0" borderId="0" xfId="0" applyNumberFormat="1" applyFont="1" applyAlignment="1">
      <alignment horizontal="right" vertical="center" wrapText="1"/>
    </xf>
    <xf numFmtId="2" fontId="14" fillId="0" borderId="0" xfId="0" applyNumberFormat="1" applyFont="1" applyAlignment="1">
      <alignment horizontal="center" vertical="top"/>
    </xf>
    <xf numFmtId="2" fontId="14" fillId="0" borderId="0" xfId="0" applyNumberFormat="1" applyFont="1" applyAlignment="1">
      <alignment vertical="top" wrapText="1"/>
    </xf>
    <xf numFmtId="2" fontId="17" fillId="0" borderId="0" xfId="0" applyNumberFormat="1" applyFont="1" applyAlignment="1">
      <alignment horizontal="left" vertical="top" wrapText="1"/>
    </xf>
    <xf numFmtId="2" fontId="14" fillId="0" borderId="0" xfId="0" applyNumberFormat="1" applyFont="1" applyAlignment="1">
      <alignment horizontal="justify" vertical="top" wrapText="1"/>
    </xf>
    <xf numFmtId="0" fontId="14" fillId="0" borderId="0" xfId="0" applyFont="1" applyAlignment="1">
      <alignment vertical="top" wrapText="1"/>
    </xf>
    <xf numFmtId="4" fontId="14" fillId="0" borderId="0" xfId="0" applyNumberFormat="1" applyFont="1" applyAlignment="1">
      <alignment horizontal="center"/>
    </xf>
    <xf numFmtId="2" fontId="15" fillId="0" borderId="0" xfId="0" applyNumberFormat="1" applyFont="1" applyAlignment="1">
      <alignment horizontal="center" vertical="center"/>
    </xf>
    <xf numFmtId="4" fontId="14" fillId="2" borderId="0" xfId="0" applyNumberFormat="1" applyFont="1" applyFill="1" applyAlignment="1">
      <alignment horizontal="center" vertical="center"/>
    </xf>
    <xf numFmtId="4" fontId="14" fillId="0" borderId="0" xfId="0" applyNumberFormat="1" applyFont="1" applyAlignment="1">
      <alignment horizontal="center" vertical="center"/>
    </xf>
    <xf numFmtId="4" fontId="15" fillId="2" borderId="4" xfId="0" applyNumberFormat="1" applyFont="1" applyFill="1" applyBorder="1" applyAlignment="1">
      <alignment horizontal="center" vertical="center"/>
    </xf>
    <xf numFmtId="4" fontId="15" fillId="2" borderId="4" xfId="0" applyNumberFormat="1" applyFont="1" applyFill="1" applyBorder="1" applyAlignment="1">
      <alignment horizontal="center" vertical="center" wrapText="1"/>
    </xf>
    <xf numFmtId="4" fontId="17" fillId="0" borderId="0" xfId="0" applyNumberFormat="1" applyFont="1" applyAlignment="1">
      <alignment horizontal="center"/>
    </xf>
    <xf numFmtId="4" fontId="14" fillId="0" borderId="5" xfId="0" applyNumberFormat="1" applyFont="1" applyBorder="1" applyAlignment="1">
      <alignment horizontal="center"/>
    </xf>
    <xf numFmtId="4" fontId="15" fillId="0" borderId="5" xfId="0" applyNumberFormat="1" applyFont="1" applyBorder="1" applyAlignment="1">
      <alignment horizontal="center" vertical="center"/>
    </xf>
    <xf numFmtId="4" fontId="15" fillId="0" borderId="0" xfId="0" applyNumberFormat="1" applyFont="1" applyAlignment="1">
      <alignment horizontal="center" vertical="center"/>
    </xf>
    <xf numFmtId="4" fontId="22" fillId="0" borderId="0" xfId="0" applyNumberFormat="1" applyFont="1" applyAlignment="1">
      <alignment horizontal="center"/>
    </xf>
    <xf numFmtId="4" fontId="15" fillId="0" borderId="5" xfId="0" applyNumberFormat="1" applyFont="1" applyBorder="1" applyAlignment="1">
      <alignment vertical="center"/>
    </xf>
    <xf numFmtId="4" fontId="12" fillId="0" borderId="0" xfId="0" applyNumberFormat="1" applyFont="1" applyAlignment="1">
      <alignment horizontal="center" vertical="center"/>
    </xf>
    <xf numFmtId="4" fontId="22" fillId="0" borderId="0" xfId="0" applyNumberFormat="1" applyFont="1" applyAlignment="1">
      <alignment vertical="center"/>
    </xf>
    <xf numFmtId="4" fontId="14" fillId="0" borderId="0" xfId="0" applyNumberFormat="1" applyFont="1" applyAlignment="1">
      <alignment vertical="center"/>
    </xf>
    <xf numFmtId="4" fontId="15" fillId="2" borderId="0" xfId="0" applyNumberFormat="1" applyFont="1" applyFill="1" applyAlignment="1">
      <alignment vertical="center"/>
    </xf>
    <xf numFmtId="2" fontId="17" fillId="0" borderId="0" xfId="0" applyNumberFormat="1" applyFont="1" applyAlignment="1">
      <alignment horizontal="center" vertical="top"/>
    </xf>
    <xf numFmtId="2" fontId="17" fillId="0" borderId="0" xfId="0" applyNumberFormat="1" applyFont="1" applyAlignment="1">
      <alignment horizontal="justify" vertical="top" wrapText="1"/>
    </xf>
    <xf numFmtId="0" fontId="17" fillId="0" borderId="0" xfId="0" applyFont="1" applyAlignment="1">
      <alignment horizontal="center"/>
    </xf>
    <xf numFmtId="4" fontId="20" fillId="0" borderId="0" xfId="0" applyNumberFormat="1" applyFont="1" applyAlignment="1">
      <alignment vertical="center"/>
    </xf>
    <xf numFmtId="4" fontId="20" fillId="0" borderId="2" xfId="0" applyNumberFormat="1" applyFont="1" applyBorder="1" applyAlignment="1">
      <alignment vertical="center"/>
    </xf>
    <xf numFmtId="4" fontId="20" fillId="0" borderId="3" xfId="0" applyNumberFormat="1" applyFont="1" applyBorder="1" applyAlignment="1">
      <alignment vertical="center"/>
    </xf>
    <xf numFmtId="4" fontId="21" fillId="0" borderId="0" xfId="0" applyNumberFormat="1" applyFont="1" applyAlignment="1">
      <alignment vertical="center"/>
    </xf>
    <xf numFmtId="4" fontId="21" fillId="0" borderId="3" xfId="0" applyNumberFormat="1" applyFont="1" applyBorder="1" applyAlignment="1">
      <alignment horizontal="center" vertical="center"/>
    </xf>
    <xf numFmtId="4" fontId="13" fillId="0" borderId="0" xfId="0" applyNumberFormat="1" applyFont="1" applyAlignment="1">
      <alignment vertical="center"/>
    </xf>
    <xf numFmtId="0" fontId="15" fillId="2" borderId="0" xfId="0" applyFont="1" applyFill="1" applyAlignment="1">
      <alignment horizontal="center" vertical="center" wrapText="1"/>
    </xf>
    <xf numFmtId="0" fontId="15" fillId="0" borderId="0" xfId="0" applyFont="1" applyAlignment="1">
      <alignment horizontal="center" vertical="center"/>
    </xf>
    <xf numFmtId="0" fontId="15" fillId="0" borderId="0" xfId="0" applyFont="1" applyAlignment="1">
      <alignment horizontal="center" vertical="center" wrapText="1"/>
    </xf>
    <xf numFmtId="0" fontId="15" fillId="2" borderId="0" xfId="0" applyFont="1" applyFill="1" applyAlignment="1">
      <alignment horizontal="left" vertical="center" wrapText="1"/>
    </xf>
    <xf numFmtId="0" fontId="15" fillId="2" borderId="0" xfId="0" applyFont="1" applyFill="1" applyAlignment="1">
      <alignment horizontal="center" vertical="center"/>
    </xf>
    <xf numFmtId="0" fontId="5" fillId="0" borderId="0" xfId="0" applyFont="1" applyAlignment="1">
      <alignment horizontal="center" vertical="center"/>
    </xf>
    <xf numFmtId="0" fontId="12" fillId="0" borderId="0" xfId="0" applyFont="1" applyAlignment="1">
      <alignment horizontal="center" vertical="center"/>
    </xf>
  </cellXfs>
  <cellStyles count="4">
    <cellStyle name="Normal 10" xfId="1" xr:uid="{00000000-0005-0000-0000-000000000000}"/>
    <cellStyle name="Normal 2" xfId="3" xr:uid="{32DF8DD8-1F05-449C-934A-B2CDB349ADC8}"/>
    <cellStyle name="Normalno" xfId="0" builtinId="0"/>
    <cellStyle name="Normalno 2" xfId="2" xr:uid="{00000000-0005-0000-0000-000002000000}"/>
  </cellStyles>
  <dxfs count="12">
    <dxf>
      <font>
        <b val="0"/>
        <i val="0"/>
        <color rgb="FF006100"/>
      </font>
      <fill>
        <patternFill patternType="solid">
          <bgColor rgb="FFC6EFCE"/>
        </patternFill>
      </fill>
    </dxf>
    <dxf>
      <font>
        <b val="0"/>
        <i val="0"/>
        <color rgb="FF9C0006"/>
      </font>
      <fill>
        <patternFill patternType="solid">
          <bgColor rgb="FFFFC7CE"/>
        </patternFill>
      </fill>
    </dxf>
    <dxf>
      <font>
        <b val="0"/>
        <i val="0"/>
        <color rgb="FF006100"/>
      </font>
      <fill>
        <patternFill patternType="solid">
          <bgColor rgb="FFC6EFCE"/>
        </patternFill>
      </fill>
    </dxf>
    <dxf>
      <font>
        <b val="0"/>
        <i val="0"/>
        <color rgb="FF9C0006"/>
      </font>
      <fill>
        <patternFill patternType="solid">
          <bgColor rgb="FFFFC7CE"/>
        </patternFill>
      </fill>
    </dxf>
    <dxf>
      <font>
        <b val="0"/>
        <i val="0"/>
        <color rgb="FF006100"/>
      </font>
      <fill>
        <patternFill patternType="solid">
          <bgColor rgb="FFC6EFCE"/>
        </patternFill>
      </fill>
    </dxf>
    <dxf>
      <font>
        <b val="0"/>
        <i val="0"/>
        <color rgb="FF9C0006"/>
      </font>
      <fill>
        <patternFill patternType="solid">
          <bgColor rgb="FFFFC7CE"/>
        </patternFill>
      </fill>
    </dxf>
    <dxf>
      <font>
        <b val="0"/>
        <i val="0"/>
        <color rgb="FF006100"/>
      </font>
      <fill>
        <patternFill patternType="solid">
          <bgColor rgb="FFC6EFCE"/>
        </patternFill>
      </fill>
    </dxf>
    <dxf>
      <font>
        <b val="0"/>
        <i val="0"/>
        <color rgb="FF9C0006"/>
      </font>
      <fill>
        <patternFill patternType="solid">
          <bgColor rgb="FFFFC7CE"/>
        </patternFill>
      </fill>
    </dxf>
    <dxf>
      <font>
        <b val="0"/>
        <i val="0"/>
        <color rgb="FF006100"/>
      </font>
      <fill>
        <patternFill patternType="solid">
          <bgColor rgb="FFC6EFCE"/>
        </patternFill>
      </fill>
    </dxf>
    <dxf>
      <font>
        <b val="0"/>
        <i val="0"/>
        <color rgb="FF9C0006"/>
      </font>
      <fill>
        <patternFill patternType="solid">
          <bgColor rgb="FFFFC7CE"/>
        </patternFill>
      </fill>
    </dxf>
    <dxf>
      <font>
        <b val="0"/>
        <i val="0"/>
        <color rgb="FF006100"/>
      </font>
      <fill>
        <patternFill patternType="solid">
          <bgColor rgb="FFC6EFCE"/>
        </patternFill>
      </fill>
    </dxf>
    <dxf>
      <font>
        <b val="0"/>
        <i val="0"/>
        <color rgb="FF9C0006"/>
      </font>
      <fill>
        <patternFill patternType="solid">
          <bgColor rgb="FFFFC7CE"/>
        </patternFill>
      </fill>
    </dxf>
  </dxfs>
  <tableStyles count="0" defaultTableStyle="TableStyleMedium9"/>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19"/>
  <sheetViews>
    <sheetView view="pageBreakPreview" topLeftCell="A10" zoomScale="110" zoomScaleNormal="130" zoomScaleSheetLayoutView="110" workbookViewId="0">
      <selection activeCell="E5" sqref="E5"/>
    </sheetView>
  </sheetViews>
  <sheetFormatPr defaultColWidth="9.28515625" defaultRowHeight="18"/>
  <cols>
    <col min="1" max="1" width="4" style="33" customWidth="1"/>
    <col min="2" max="2" width="37.28515625" style="53" customWidth="1"/>
    <col min="3" max="3" width="7.5703125" style="35" customWidth="1"/>
    <col min="4" max="4" width="8.42578125" style="97" customWidth="1"/>
    <col min="5" max="5" width="13.5703125" style="97" customWidth="1"/>
    <col min="6" max="6" width="18.7109375" style="97" customWidth="1"/>
    <col min="7" max="7" width="9.28515625" style="31"/>
    <col min="8" max="8" width="14.5703125" style="32" customWidth="1"/>
    <col min="9" max="16384" width="9.28515625" style="31"/>
  </cols>
  <sheetData>
    <row r="1" spans="1:8" ht="21" customHeight="1">
      <c r="A1" s="110" t="s">
        <v>0</v>
      </c>
      <c r="B1" s="110"/>
      <c r="C1" s="44"/>
      <c r="D1" s="87"/>
      <c r="E1" s="87"/>
      <c r="F1" s="87"/>
    </row>
    <row r="2" spans="1:8" ht="15" customHeight="1">
      <c r="A2" s="41"/>
      <c r="B2" s="34"/>
      <c r="C2" s="39"/>
      <c r="D2" s="88"/>
      <c r="E2" s="88"/>
      <c r="F2" s="88"/>
    </row>
    <row r="3" spans="1:8" s="39" customFormat="1" ht="27.75" customHeight="1">
      <c r="A3" s="37" t="s">
        <v>1</v>
      </c>
      <c r="B3" s="38" t="s">
        <v>2</v>
      </c>
      <c r="C3" s="37" t="s">
        <v>3</v>
      </c>
      <c r="D3" s="89" t="s">
        <v>4</v>
      </c>
      <c r="E3" s="90" t="s">
        <v>5</v>
      </c>
      <c r="F3" s="89" t="s">
        <v>6</v>
      </c>
      <c r="H3" s="40"/>
    </row>
    <row r="4" spans="1:8" ht="15" customHeight="1">
      <c r="A4" s="41"/>
      <c r="B4" s="34"/>
      <c r="C4" s="39"/>
      <c r="D4" s="88"/>
      <c r="E4" s="88"/>
      <c r="F4" s="88"/>
    </row>
    <row r="5" spans="1:8" ht="246.75" customHeight="1">
      <c r="A5" s="80" t="s">
        <v>8</v>
      </c>
      <c r="B5" s="81" t="s">
        <v>73</v>
      </c>
      <c r="C5" s="45" t="s">
        <v>64</v>
      </c>
      <c r="D5" s="85">
        <v>1</v>
      </c>
      <c r="E5" s="85"/>
      <c r="F5" s="85"/>
    </row>
    <row r="6" spans="1:8" ht="15" customHeight="1">
      <c r="A6" s="80"/>
      <c r="B6" s="81"/>
      <c r="C6" s="45"/>
      <c r="D6" s="85"/>
      <c r="E6" s="85"/>
      <c r="F6" s="85"/>
    </row>
    <row r="7" spans="1:8" ht="191.25">
      <c r="A7" s="80" t="s">
        <v>10</v>
      </c>
      <c r="B7" s="82" t="s">
        <v>92</v>
      </c>
      <c r="C7" s="46" t="s">
        <v>11</v>
      </c>
      <c r="D7" s="85">
        <v>2200</v>
      </c>
      <c r="E7" s="85"/>
      <c r="F7" s="85"/>
      <c r="G7" s="42"/>
      <c r="H7" s="43"/>
    </row>
    <row r="8" spans="1:8" ht="18.75">
      <c r="A8" s="80"/>
      <c r="B8" s="82"/>
      <c r="C8" s="46"/>
      <c r="D8" s="85"/>
      <c r="E8" s="85"/>
      <c r="F8" s="85"/>
      <c r="G8" s="42"/>
      <c r="H8" s="43"/>
    </row>
    <row r="9" spans="1:8" ht="63.75">
      <c r="A9" s="80" t="s">
        <v>88</v>
      </c>
      <c r="B9" s="82" t="s">
        <v>93</v>
      </c>
      <c r="C9" s="46" t="s">
        <v>12</v>
      </c>
      <c r="D9" s="85">
        <v>1</v>
      </c>
      <c r="E9" s="85"/>
      <c r="F9" s="85"/>
      <c r="G9" s="42"/>
      <c r="H9" s="43"/>
    </row>
    <row r="10" spans="1:8">
      <c r="A10" s="80"/>
      <c r="B10" s="83"/>
      <c r="C10" s="45"/>
      <c r="D10" s="85"/>
      <c r="E10" s="85"/>
      <c r="F10" s="85"/>
      <c r="H10" s="43"/>
    </row>
    <row r="11" spans="1:8" ht="76.5">
      <c r="A11" s="80" t="s">
        <v>13</v>
      </c>
      <c r="B11" s="83" t="s">
        <v>80</v>
      </c>
      <c r="C11" s="45" t="s">
        <v>64</v>
      </c>
      <c r="D11" s="85">
        <v>1</v>
      </c>
      <c r="E11" s="85"/>
      <c r="F11" s="85"/>
      <c r="H11" s="43"/>
    </row>
    <row r="12" spans="1:8">
      <c r="A12" s="80"/>
      <c r="B12" s="83"/>
      <c r="C12" s="45"/>
      <c r="D12" s="85"/>
      <c r="E12" s="85"/>
      <c r="F12" s="85"/>
      <c r="H12" s="43"/>
    </row>
    <row r="13" spans="1:8" ht="102">
      <c r="A13" s="80" t="s">
        <v>14</v>
      </c>
      <c r="B13" s="83" t="s">
        <v>81</v>
      </c>
      <c r="C13" s="45" t="s">
        <v>16</v>
      </c>
      <c r="D13" s="85">
        <v>15</v>
      </c>
      <c r="E13" s="85"/>
      <c r="F13" s="85"/>
      <c r="H13" s="43"/>
    </row>
    <row r="14" spans="1:8">
      <c r="A14" s="80"/>
      <c r="B14" s="83"/>
      <c r="C14" s="45"/>
      <c r="D14" s="85"/>
      <c r="E14" s="85"/>
      <c r="F14" s="85"/>
      <c r="H14" s="43"/>
    </row>
    <row r="15" spans="1:8" ht="204.75" customHeight="1">
      <c r="A15" s="101" t="s">
        <v>94</v>
      </c>
      <c r="B15" s="102" t="s">
        <v>98</v>
      </c>
      <c r="C15" s="103" t="s">
        <v>12</v>
      </c>
      <c r="D15" s="91">
        <v>1</v>
      </c>
      <c r="E15" s="91"/>
      <c r="F15" s="91"/>
      <c r="H15" s="43"/>
    </row>
    <row r="16" spans="1:8">
      <c r="A16" s="80"/>
      <c r="B16" s="83"/>
      <c r="C16" s="45"/>
      <c r="D16" s="85"/>
      <c r="E16" s="85"/>
      <c r="F16" s="85"/>
      <c r="H16" s="43"/>
    </row>
    <row r="17" spans="1:6" ht="36" customHeight="1" thickBot="1">
      <c r="A17" s="41"/>
      <c r="B17" s="111" t="s">
        <v>17</v>
      </c>
      <c r="C17" s="111"/>
      <c r="D17" s="111"/>
      <c r="E17" s="96"/>
      <c r="F17" s="93"/>
    </row>
    <row r="18" spans="1:6">
      <c r="A18" s="41"/>
      <c r="B18" s="34"/>
      <c r="C18" s="39"/>
      <c r="D18" s="88"/>
      <c r="E18" s="88"/>
      <c r="F18" s="88"/>
    </row>
    <row r="19" spans="1:6">
      <c r="B19" s="78"/>
    </row>
  </sheetData>
  <mergeCells count="2">
    <mergeCell ref="A1:B1"/>
    <mergeCell ref="B17:D17"/>
  </mergeCells>
  <pageMargins left="0.62916666666666698" right="0.62916666666666698" top="1.6354166666666701" bottom="0.74791666666666701" header="0.31388888888888899" footer="0.31388888888888899"/>
  <pageSetup paperSize="9" scale="95" orientation="portrait" horizontalDpi="4294967294" r:id="rId1"/>
  <headerFooter>
    <oddHeader>&amp;L      &amp;G</oddHeader>
    <oddFooter>&amp;L&amp;"Candara,Uobičajeno"&amp;8TROŠKOVNIK
Projektant: Danijel Malčić, dipl.ing.građ.&amp;R
&amp;"Candara,Uobičajeno"&amp;8List:                             &amp;P</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69"/>
  <sheetViews>
    <sheetView view="pageBreakPreview" topLeftCell="A4" zoomScale="110" zoomScaleNormal="130" zoomScaleSheetLayoutView="110" workbookViewId="0">
      <selection activeCell="A15" sqref="A15:XFD15"/>
    </sheetView>
  </sheetViews>
  <sheetFormatPr defaultColWidth="9.28515625" defaultRowHeight="12.75"/>
  <cols>
    <col min="1" max="1" width="4" style="41" customWidth="1"/>
    <col min="2" max="2" width="37.7109375" style="34" customWidth="1"/>
    <col min="3" max="3" width="7.5703125" style="39" customWidth="1"/>
    <col min="4" max="4" width="10.7109375" style="88" customWidth="1"/>
    <col min="5" max="5" width="13.28515625" style="88" customWidth="1"/>
    <col min="6" max="6" width="17.28515625" style="88" customWidth="1"/>
    <col min="7" max="7" width="9.28515625" style="48"/>
    <col min="8" max="8" width="14.5703125" style="40" customWidth="1"/>
    <col min="9" max="16384" width="9.28515625" style="48"/>
  </cols>
  <sheetData>
    <row r="1" spans="1:15" ht="21.75" customHeight="1">
      <c r="A1" s="69"/>
      <c r="B1" s="70" t="s">
        <v>18</v>
      </c>
      <c r="C1" s="44"/>
      <c r="D1" s="87"/>
      <c r="E1" s="87"/>
      <c r="F1" s="87"/>
    </row>
    <row r="2" spans="1:15" ht="15" customHeight="1"/>
    <row r="3" spans="1:15" s="39" customFormat="1" ht="26.25" customHeight="1">
      <c r="A3" s="37" t="s">
        <v>1</v>
      </c>
      <c r="B3" s="38" t="s">
        <v>2</v>
      </c>
      <c r="C3" s="37" t="s">
        <v>3</v>
      </c>
      <c r="D3" s="89" t="s">
        <v>4</v>
      </c>
      <c r="E3" s="90" t="s">
        <v>5</v>
      </c>
      <c r="F3" s="89" t="s">
        <v>6</v>
      </c>
      <c r="H3" s="40"/>
    </row>
    <row r="4" spans="1:15" ht="15" customHeight="1"/>
    <row r="5" spans="1:15" ht="156" customHeight="1">
      <c r="A5" s="41" t="s">
        <v>19</v>
      </c>
      <c r="B5" s="34" t="s">
        <v>77</v>
      </c>
      <c r="C5" s="46" t="s">
        <v>15</v>
      </c>
      <c r="D5" s="85">
        <v>138</v>
      </c>
      <c r="E5" s="85"/>
      <c r="F5" s="85"/>
    </row>
    <row r="6" spans="1:15" ht="15" customHeight="1">
      <c r="C6" s="46"/>
      <c r="E6" s="85"/>
      <c r="F6" s="85"/>
    </row>
    <row r="7" spans="1:15" ht="178.5">
      <c r="A7" s="41" t="s">
        <v>20</v>
      </c>
      <c r="B7" s="51" t="s">
        <v>95</v>
      </c>
      <c r="C7" s="46"/>
      <c r="D7" s="85"/>
      <c r="E7" s="85"/>
      <c r="F7" s="85"/>
      <c r="G7" s="45"/>
      <c r="H7" s="71"/>
      <c r="K7" s="49"/>
      <c r="M7" s="86"/>
      <c r="O7" s="49"/>
    </row>
    <row r="8" spans="1:15" ht="15" customHeight="1">
      <c r="B8" s="79" t="s">
        <v>74</v>
      </c>
      <c r="C8" s="46" t="s">
        <v>15</v>
      </c>
      <c r="D8" s="91">
        <v>364</v>
      </c>
      <c r="E8" s="85"/>
      <c r="F8" s="85"/>
      <c r="G8" s="45"/>
      <c r="H8" s="71"/>
    </row>
    <row r="9" spans="1:15" ht="15" customHeight="1">
      <c r="B9" s="72" t="s">
        <v>75</v>
      </c>
      <c r="C9" s="46" t="s">
        <v>15</v>
      </c>
      <c r="D9" s="91">
        <v>18</v>
      </c>
      <c r="E9" s="85"/>
      <c r="F9" s="85"/>
      <c r="G9" s="45"/>
      <c r="H9" s="71"/>
      <c r="K9" s="49"/>
      <c r="L9" s="49"/>
      <c r="M9" s="49"/>
    </row>
    <row r="10" spans="1:15" ht="15" customHeight="1">
      <c r="B10" s="72"/>
      <c r="C10" s="46"/>
      <c r="D10" s="91"/>
      <c r="E10" s="85"/>
      <c r="F10" s="85"/>
      <c r="G10" s="45"/>
      <c r="H10" s="71"/>
      <c r="K10" s="49"/>
      <c r="L10" s="49"/>
      <c r="M10" s="49"/>
    </row>
    <row r="11" spans="1:15" ht="110.25" customHeight="1">
      <c r="A11" s="41" t="s">
        <v>21</v>
      </c>
      <c r="B11" s="51" t="s">
        <v>60</v>
      </c>
      <c r="C11" s="46" t="s">
        <v>11</v>
      </c>
      <c r="D11" s="85">
        <v>1265</v>
      </c>
      <c r="E11" s="85"/>
      <c r="F11" s="85"/>
      <c r="H11" s="71"/>
    </row>
    <row r="12" spans="1:15">
      <c r="B12" s="51"/>
      <c r="C12" s="46"/>
      <c r="D12" s="85"/>
      <c r="E12" s="85"/>
      <c r="F12" s="85"/>
      <c r="H12" s="71"/>
    </row>
    <row r="13" spans="1:15" ht="76.5">
      <c r="A13" s="41" t="s">
        <v>65</v>
      </c>
      <c r="B13" s="51" t="s">
        <v>79</v>
      </c>
      <c r="C13" s="46" t="s">
        <v>15</v>
      </c>
      <c r="D13" s="85">
        <v>170</v>
      </c>
      <c r="E13" s="85"/>
      <c r="F13" s="85"/>
      <c r="H13" s="71"/>
    </row>
    <row r="14" spans="1:15">
      <c r="B14" s="51"/>
      <c r="C14" s="46"/>
      <c r="D14" s="85"/>
      <c r="E14" s="85"/>
      <c r="F14" s="85"/>
      <c r="H14" s="71"/>
    </row>
    <row r="15" spans="1:15" ht="82.5" customHeight="1">
      <c r="A15" s="41" t="s">
        <v>83</v>
      </c>
      <c r="B15" s="51" t="s">
        <v>82</v>
      </c>
      <c r="C15" s="46" t="s">
        <v>15</v>
      </c>
      <c r="D15" s="85">
        <v>62</v>
      </c>
      <c r="E15" s="85"/>
      <c r="F15" s="85"/>
      <c r="H15" s="71"/>
    </row>
    <row r="16" spans="1:15">
      <c r="B16" s="51"/>
      <c r="C16" s="45"/>
      <c r="D16" s="85"/>
      <c r="E16" s="85"/>
      <c r="F16" s="85"/>
      <c r="H16" s="71"/>
    </row>
    <row r="17" spans="2:8" ht="36" customHeight="1">
      <c r="B17" s="112" t="s">
        <v>22</v>
      </c>
      <c r="C17" s="112"/>
      <c r="D17" s="112"/>
      <c r="E17" s="92"/>
      <c r="F17" s="93"/>
      <c r="H17" s="71"/>
    </row>
    <row r="18" spans="2:8" ht="21.75" customHeight="1">
      <c r="B18" s="54"/>
      <c r="C18" s="54"/>
      <c r="F18" s="85"/>
      <c r="G18" s="51"/>
    </row>
    <row r="19" spans="2:8" ht="21" customHeight="1">
      <c r="B19" s="77"/>
      <c r="G19" s="51"/>
    </row>
    <row r="20" spans="2:8" ht="21" customHeight="1">
      <c r="B20" s="77"/>
      <c r="G20" s="51"/>
    </row>
    <row r="21" spans="2:8" ht="159.75" customHeight="1">
      <c r="B21" s="55"/>
      <c r="C21" s="56"/>
      <c r="G21" s="51"/>
    </row>
    <row r="22" spans="2:8" ht="21" customHeight="1">
      <c r="B22" s="47"/>
      <c r="G22" s="51"/>
    </row>
    <row r="23" spans="2:8" ht="105" customHeight="1"/>
    <row r="24" spans="2:8">
      <c r="B24" s="47"/>
    </row>
    <row r="25" spans="2:8" ht="18" customHeight="1"/>
    <row r="27" spans="2:8" ht="31.5" customHeight="1">
      <c r="B27" s="73"/>
      <c r="C27" s="40"/>
      <c r="D27" s="94"/>
      <c r="E27" s="94"/>
      <c r="F27" s="94"/>
    </row>
    <row r="69" spans="2:2">
      <c r="B69" s="34" t="s">
        <v>23</v>
      </c>
    </row>
  </sheetData>
  <mergeCells count="1">
    <mergeCell ref="B17:D17"/>
  </mergeCells>
  <conditionalFormatting sqref="H11:H17">
    <cfRule type="cellIs" dxfId="11" priority="5" stopIfTrue="1" operator="equal">
      <formula>"ne"</formula>
    </cfRule>
    <cfRule type="cellIs" dxfId="10" priority="6" stopIfTrue="1" operator="equal">
      <formula>"da"</formula>
    </cfRule>
  </conditionalFormatting>
  <pageMargins left="0.62916666666666698" right="0.62916666666666698" top="1.6027777777777801" bottom="0.74791666666666701" header="0.31388888888888899" footer="0.31388888888888899"/>
  <pageSetup paperSize="9" scale="95" orientation="portrait" r:id="rId1"/>
  <headerFooter>
    <oddHeader>&amp;L      &amp;G</oddHeader>
    <oddFooter>&amp;L&amp;"Candara,Uobičajeno"&amp;8TROŠKOVNIK
Projektant: Danijel Malčić, dipl.ing.građ.&amp;R
&amp;"Candara,Uobičajeno"&amp;8List:                             &amp;P</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17"/>
  <sheetViews>
    <sheetView view="pageBreakPreview" topLeftCell="A12" zoomScaleNormal="115" zoomScaleSheetLayoutView="100" workbookViewId="0">
      <selection activeCell="H5" sqref="H5"/>
    </sheetView>
  </sheetViews>
  <sheetFormatPr defaultColWidth="9.28515625" defaultRowHeight="12.75"/>
  <cols>
    <col min="1" max="1" width="4" style="41" customWidth="1"/>
    <col min="2" max="2" width="37.7109375" style="34" customWidth="1"/>
    <col min="3" max="3" width="7.5703125" style="39" customWidth="1"/>
    <col min="4" max="4" width="9.7109375" style="88" customWidth="1"/>
    <col min="5" max="5" width="12" style="88" customWidth="1"/>
    <col min="6" max="6" width="20.28515625" style="88" customWidth="1"/>
    <col min="7" max="7" width="9.28515625" style="48"/>
    <col min="8" max="8" width="14.5703125" style="40" customWidth="1"/>
    <col min="9" max="16384" width="9.28515625" style="48"/>
  </cols>
  <sheetData>
    <row r="1" spans="1:8" ht="21.75" customHeight="1">
      <c r="A1" s="69"/>
      <c r="B1" s="113" t="s">
        <v>24</v>
      </c>
      <c r="C1" s="113"/>
      <c r="D1" s="113"/>
      <c r="E1" s="113"/>
      <c r="F1" s="87"/>
    </row>
    <row r="2" spans="1:8" ht="15" customHeight="1"/>
    <row r="3" spans="1:8" s="39" customFormat="1" ht="26.25" customHeight="1">
      <c r="A3" s="37" t="s">
        <v>1</v>
      </c>
      <c r="B3" s="38" t="s">
        <v>2</v>
      </c>
      <c r="C3" s="37" t="s">
        <v>3</v>
      </c>
      <c r="D3" s="89" t="s">
        <v>4</v>
      </c>
      <c r="E3" s="90" t="s">
        <v>5</v>
      </c>
      <c r="F3" s="89" t="s">
        <v>6</v>
      </c>
      <c r="H3" s="40"/>
    </row>
    <row r="4" spans="1:8" ht="15" customHeight="1"/>
    <row r="5" spans="1:8" ht="140.25">
      <c r="A5" s="41" t="s">
        <v>25</v>
      </c>
      <c r="B5" s="51" t="s">
        <v>84</v>
      </c>
      <c r="C5" s="45" t="s">
        <v>15</v>
      </c>
      <c r="D5" s="91">
        <v>495</v>
      </c>
      <c r="E5" s="85"/>
      <c r="F5" s="85"/>
      <c r="G5" s="45"/>
      <c r="H5" s="71"/>
    </row>
    <row r="6" spans="1:8" ht="165.75" hidden="1">
      <c r="A6" s="41" t="s">
        <v>20</v>
      </c>
      <c r="B6" s="51" t="s">
        <v>61</v>
      </c>
      <c r="C6" s="46" t="s">
        <v>15</v>
      </c>
      <c r="D6" s="95"/>
      <c r="E6" s="85"/>
      <c r="F6" s="85"/>
      <c r="G6" s="45"/>
      <c r="H6" s="71"/>
    </row>
    <row r="7" spans="1:8" hidden="1">
      <c r="B7" s="47"/>
      <c r="C7" s="48"/>
      <c r="D7" s="98"/>
      <c r="E7" s="99"/>
      <c r="F7" s="99"/>
      <c r="H7" s="48"/>
    </row>
    <row r="8" spans="1:8" ht="153" hidden="1">
      <c r="A8" s="41" t="s">
        <v>21</v>
      </c>
      <c r="B8" s="51" t="s">
        <v>62</v>
      </c>
      <c r="C8" s="45" t="s">
        <v>15</v>
      </c>
      <c r="D8" s="95"/>
      <c r="E8" s="85"/>
      <c r="F8" s="85"/>
    </row>
    <row r="9" spans="1:8">
      <c r="B9" s="51"/>
      <c r="C9" s="45"/>
      <c r="D9" s="95"/>
      <c r="E9" s="85"/>
      <c r="F9" s="85"/>
    </row>
    <row r="10" spans="1:8" ht="15" customHeight="1">
      <c r="B10" s="52"/>
      <c r="C10" s="45"/>
      <c r="D10" s="95"/>
      <c r="E10" s="85"/>
      <c r="F10" s="85"/>
    </row>
    <row r="11" spans="1:8" ht="165.75">
      <c r="A11" s="41" t="s">
        <v>26</v>
      </c>
      <c r="B11" s="51" t="s">
        <v>85</v>
      </c>
      <c r="C11" s="45" t="s">
        <v>11</v>
      </c>
      <c r="D11" s="91">
        <v>1210</v>
      </c>
      <c r="E11" s="85"/>
      <c r="F11" s="85"/>
      <c r="H11" s="71"/>
    </row>
    <row r="12" spans="1:8">
      <c r="B12" s="51"/>
      <c r="C12" s="45"/>
      <c r="D12" s="91"/>
      <c r="E12" s="85"/>
      <c r="F12" s="85"/>
      <c r="H12" s="71"/>
    </row>
    <row r="13" spans="1:8" ht="318.75">
      <c r="A13" s="41" t="s">
        <v>27</v>
      </c>
      <c r="B13" s="51" t="s">
        <v>96</v>
      </c>
      <c r="C13" s="45" t="s">
        <v>15</v>
      </c>
      <c r="D13" s="91">
        <v>205</v>
      </c>
      <c r="E13" s="85"/>
      <c r="F13" s="85"/>
      <c r="H13" s="71"/>
    </row>
    <row r="14" spans="1:8">
      <c r="B14" s="51"/>
      <c r="C14" s="45"/>
      <c r="D14" s="91"/>
      <c r="E14" s="85"/>
      <c r="F14" s="85"/>
      <c r="H14" s="71"/>
    </row>
    <row r="15" spans="1:8" ht="204">
      <c r="A15" s="57" t="s">
        <v>97</v>
      </c>
      <c r="B15" s="51" t="s">
        <v>89</v>
      </c>
      <c r="C15" s="45" t="s">
        <v>15</v>
      </c>
      <c r="D15" s="91">
        <v>69</v>
      </c>
      <c r="E15" s="85"/>
      <c r="F15" s="85"/>
      <c r="H15" s="71"/>
    </row>
    <row r="16" spans="1:8">
      <c r="A16" s="57"/>
      <c r="B16" s="51"/>
      <c r="C16" s="45"/>
      <c r="D16" s="91"/>
      <c r="E16" s="85"/>
      <c r="F16" s="85"/>
      <c r="H16" s="71"/>
    </row>
    <row r="17" spans="2:6" ht="36" customHeight="1">
      <c r="B17" s="112" t="s">
        <v>28</v>
      </c>
      <c r="C17" s="112"/>
      <c r="D17" s="112"/>
      <c r="E17" s="92"/>
      <c r="F17" s="93"/>
    </row>
  </sheetData>
  <mergeCells count="2">
    <mergeCell ref="B1:E1"/>
    <mergeCell ref="B17:D17"/>
  </mergeCells>
  <conditionalFormatting sqref="H8:H9 H11:H16">
    <cfRule type="cellIs" dxfId="9" priority="5" stopIfTrue="1" operator="equal">
      <formula>"ne"</formula>
    </cfRule>
    <cfRule type="cellIs" dxfId="8" priority="6" stopIfTrue="1" operator="equal">
      <formula>"da"</formula>
    </cfRule>
  </conditionalFormatting>
  <pageMargins left="0.62916666666666698" right="0.62916666666666698" top="1.6027777777777801" bottom="0.74791666666666701" header="0.31388888888888899" footer="0.31388888888888899"/>
  <pageSetup paperSize="9" scale="89" orientation="portrait" r:id="rId1"/>
  <headerFooter>
    <oddHeader>&amp;L      &amp;G</oddHeader>
    <oddFooter>&amp;L&amp;"Candara,Uobičajeno"&amp;8TROŠKOVNIK
Projektant: Danijel Malčić, dipl.ing.građ.&amp;R
&amp;"Candara,Uobičajeno"&amp;8List:                             &amp;P</oddFooter>
  </headerFooter>
  <rowBreaks count="1" manualBreakCount="1">
    <brk id="17" max="5"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21"/>
  <sheetViews>
    <sheetView view="pageBreakPreview" zoomScaleNormal="145" zoomScaleSheetLayoutView="100" zoomScalePageLayoutView="115" workbookViewId="0">
      <selection activeCell="H18" sqref="H18"/>
    </sheetView>
  </sheetViews>
  <sheetFormatPr defaultColWidth="9.28515625" defaultRowHeight="12.75"/>
  <cols>
    <col min="1" max="1" width="4" style="41" customWidth="1"/>
    <col min="2" max="2" width="37.7109375" style="34" customWidth="1"/>
    <col min="3" max="3" width="7.5703125" style="39" customWidth="1"/>
    <col min="4" max="4" width="8.7109375" style="88" customWidth="1"/>
    <col min="5" max="5" width="13.28515625" style="88" customWidth="1"/>
    <col min="6" max="6" width="17.28515625" style="88" customWidth="1"/>
    <col min="7" max="7" width="9.28515625" style="48"/>
    <col min="8" max="8" width="14.5703125" style="40" customWidth="1"/>
    <col min="9" max="16384" width="9.28515625" style="48"/>
  </cols>
  <sheetData>
    <row r="1" spans="1:8">
      <c r="A1" s="69"/>
      <c r="B1" s="74" t="s">
        <v>58</v>
      </c>
      <c r="C1" s="44"/>
      <c r="D1" s="87"/>
      <c r="E1" s="87"/>
      <c r="F1" s="87"/>
    </row>
    <row r="2" spans="1:8" ht="15" customHeight="1"/>
    <row r="3" spans="1:8" ht="25.5">
      <c r="A3" s="37" t="s">
        <v>1</v>
      </c>
      <c r="B3" s="38" t="s">
        <v>2</v>
      </c>
      <c r="C3" s="37" t="s">
        <v>3</v>
      </c>
      <c r="D3" s="89" t="s">
        <v>4</v>
      </c>
      <c r="E3" s="90" t="s">
        <v>5</v>
      </c>
      <c r="F3" s="89" t="s">
        <v>6</v>
      </c>
      <c r="G3" s="39"/>
    </row>
    <row r="4" spans="1:8" ht="15" customHeight="1"/>
    <row r="5" spans="1:8" ht="102">
      <c r="A5" s="41" t="s">
        <v>29</v>
      </c>
      <c r="B5" s="84" t="s">
        <v>86</v>
      </c>
      <c r="C5" s="45" t="s">
        <v>36</v>
      </c>
      <c r="D5" s="85">
        <v>44.5</v>
      </c>
      <c r="E5" s="85"/>
      <c r="F5" s="85"/>
      <c r="G5" s="45"/>
      <c r="H5" s="71"/>
    </row>
    <row r="6" spans="1:8">
      <c r="B6" s="54"/>
      <c r="C6" s="45"/>
      <c r="D6" s="85"/>
      <c r="E6" s="85"/>
      <c r="F6" s="85"/>
      <c r="G6" s="45"/>
      <c r="H6" s="71"/>
    </row>
    <row r="7" spans="1:8" ht="63.75">
      <c r="A7" s="57" t="s">
        <v>30</v>
      </c>
      <c r="B7" s="84" t="s">
        <v>91</v>
      </c>
      <c r="C7" s="45" t="s">
        <v>12</v>
      </c>
      <c r="D7" s="85">
        <v>2</v>
      </c>
      <c r="E7" s="85"/>
      <c r="F7" s="85"/>
      <c r="G7" s="45"/>
      <c r="H7" s="71"/>
    </row>
    <row r="8" spans="1:8">
      <c r="B8" s="84"/>
      <c r="C8" s="45"/>
      <c r="D8" s="85"/>
      <c r="E8" s="85"/>
      <c r="F8" s="85"/>
    </row>
    <row r="9" spans="1:8" ht="36" customHeight="1" thickBot="1">
      <c r="B9" s="112" t="s">
        <v>57</v>
      </c>
      <c r="C9" s="112"/>
      <c r="D9" s="112"/>
      <c r="E9" s="92"/>
      <c r="F9" s="93"/>
    </row>
    <row r="10" spans="1:8" ht="15" customHeight="1" thickTop="1"/>
    <row r="12" spans="1:8">
      <c r="B12" s="77"/>
    </row>
    <row r="14" spans="1:8">
      <c r="B14" s="77"/>
    </row>
    <row r="21" spans="2:6">
      <c r="B21" s="48"/>
      <c r="C21" s="48"/>
      <c r="D21" s="99"/>
      <c r="E21" s="99"/>
      <c r="F21" s="99"/>
    </row>
  </sheetData>
  <mergeCells count="1">
    <mergeCell ref="B9:D9"/>
  </mergeCells>
  <conditionalFormatting sqref="H5:H7">
    <cfRule type="cellIs" dxfId="7" priority="1" stopIfTrue="1" operator="equal">
      <formula>"ne"</formula>
    </cfRule>
    <cfRule type="cellIs" dxfId="6" priority="2" stopIfTrue="1" operator="equal">
      <formula>"da"</formula>
    </cfRule>
  </conditionalFormatting>
  <pageMargins left="0.62916666666666698" right="0.62916666666666698" top="1.6027777777777801" bottom="0.74791666666666701" header="0.31388888888888899" footer="0.31388888888888899"/>
  <pageSetup paperSize="9" scale="95" orientation="portrait" r:id="rId1"/>
  <headerFooter>
    <oddHeader xml:space="preserve">&amp;L      &amp;G
</oddHeader>
    <oddFooter>&amp;L&amp;"Candara,Uobičajeno"&amp;8TROŠKOVNIK
Projektant: Danijel Malčić, dipl.ing.građ.&amp;R
&amp;"Candara,Uobičajeno"&amp;8List:                             &amp;P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79"/>
  <sheetViews>
    <sheetView view="pageBreakPreview" topLeftCell="A22" zoomScaleNormal="100" zoomScaleSheetLayoutView="100" workbookViewId="0">
      <selection activeCell="B20" sqref="B20"/>
    </sheetView>
  </sheetViews>
  <sheetFormatPr defaultColWidth="9.28515625" defaultRowHeight="18.75"/>
  <cols>
    <col min="1" max="1" width="4" style="11" customWidth="1"/>
    <col min="2" max="2" width="37.7109375" style="16" customWidth="1"/>
    <col min="3" max="3" width="7.5703125" style="10" customWidth="1"/>
    <col min="4" max="4" width="8.7109375" style="10" customWidth="1"/>
    <col min="5" max="5" width="13.28515625" style="12" customWidth="1"/>
    <col min="6" max="6" width="17.28515625" style="12" customWidth="1"/>
    <col min="7" max="7" width="9.28515625" style="1"/>
    <col min="8" max="8" width="14.5703125" style="13" customWidth="1"/>
    <col min="9" max="16384" width="9.28515625" style="1"/>
  </cols>
  <sheetData>
    <row r="1" spans="1:8" ht="24.75" customHeight="1">
      <c r="A1" s="17"/>
      <c r="B1" s="18" t="s">
        <v>31</v>
      </c>
      <c r="C1" s="19"/>
      <c r="D1" s="19"/>
      <c r="E1" s="20"/>
      <c r="F1" s="20"/>
    </row>
    <row r="3" spans="1:8" s="14" customFormat="1" ht="31.5" customHeight="1">
      <c r="A3" s="21" t="s">
        <v>1</v>
      </c>
      <c r="B3" s="22" t="s">
        <v>2</v>
      </c>
      <c r="C3" s="21" t="s">
        <v>3</v>
      </c>
      <c r="D3" s="21" t="s">
        <v>4</v>
      </c>
      <c r="E3" s="23" t="s">
        <v>5</v>
      </c>
      <c r="F3" s="24" t="s">
        <v>6</v>
      </c>
      <c r="H3" s="15" t="s">
        <v>7</v>
      </c>
    </row>
    <row r="5" spans="1:8" ht="234" customHeight="1">
      <c r="A5" s="11">
        <v>1</v>
      </c>
      <c r="B5" s="16" t="s">
        <v>32</v>
      </c>
      <c r="F5" s="12" t="str">
        <f t="shared" ref="F5:F36" si="0">IF(E5="","",D5*E5)</f>
        <v/>
      </c>
    </row>
    <row r="6" spans="1:8" ht="307.5" customHeight="1">
      <c r="B6" s="16" t="s">
        <v>33</v>
      </c>
      <c r="F6" s="12" t="str">
        <f t="shared" si="0"/>
        <v/>
      </c>
    </row>
    <row r="7" spans="1:8" ht="313.5" customHeight="1">
      <c r="B7" s="16" t="s">
        <v>34</v>
      </c>
      <c r="F7" s="12" t="str">
        <f t="shared" si="0"/>
        <v/>
      </c>
    </row>
    <row r="8" spans="1:8" ht="51">
      <c r="B8" s="16" t="s">
        <v>35</v>
      </c>
      <c r="F8" s="12" t="str">
        <f t="shared" si="0"/>
        <v/>
      </c>
    </row>
    <row r="9" spans="1:8">
      <c r="C9" s="10" t="s">
        <v>36</v>
      </c>
      <c r="E9" s="12">
        <v>400</v>
      </c>
      <c r="F9" s="12">
        <f t="shared" si="0"/>
        <v>0</v>
      </c>
      <c r="H9" s="13" t="s">
        <v>9</v>
      </c>
    </row>
    <row r="10" spans="1:8">
      <c r="F10" s="12" t="str">
        <f t="shared" si="0"/>
        <v/>
      </c>
    </row>
    <row r="11" spans="1:8" ht="114.75">
      <c r="A11" s="11">
        <v>2</v>
      </c>
      <c r="B11" s="16" t="s">
        <v>37</v>
      </c>
      <c r="F11" s="12" t="str">
        <f t="shared" si="0"/>
        <v/>
      </c>
    </row>
    <row r="12" spans="1:8">
      <c r="B12" s="25"/>
      <c r="C12" s="10" t="s">
        <v>36</v>
      </c>
      <c r="E12" s="12">
        <v>2</v>
      </c>
      <c r="F12" s="12">
        <f t="shared" si="0"/>
        <v>0</v>
      </c>
      <c r="H12" s="13" t="s">
        <v>9</v>
      </c>
    </row>
    <row r="13" spans="1:8">
      <c r="F13" s="12" t="str">
        <f t="shared" si="0"/>
        <v/>
      </c>
    </row>
    <row r="14" spans="1:8" ht="267.75">
      <c r="A14" s="11">
        <v>3</v>
      </c>
      <c r="B14" s="16" t="s">
        <v>38</v>
      </c>
      <c r="F14" s="12" t="str">
        <f t="shared" si="0"/>
        <v/>
      </c>
    </row>
    <row r="15" spans="1:8" ht="204">
      <c r="B15" s="16" t="s">
        <v>39</v>
      </c>
    </row>
    <row r="16" spans="1:8" ht="114.75">
      <c r="B16" s="16" t="s">
        <v>40</v>
      </c>
    </row>
    <row r="17" spans="1:8" ht="325.5" customHeight="1">
      <c r="B17" s="16" t="s">
        <v>41</v>
      </c>
    </row>
    <row r="18" spans="1:8">
      <c r="B18" s="26" t="s">
        <v>42</v>
      </c>
      <c r="C18" s="10" t="s">
        <v>12</v>
      </c>
      <c r="E18" s="12">
        <v>7500</v>
      </c>
      <c r="F18" s="12">
        <f t="shared" si="0"/>
        <v>0</v>
      </c>
      <c r="H18" s="13" t="s">
        <v>9</v>
      </c>
    </row>
    <row r="19" spans="1:8">
      <c r="F19" s="12" t="str">
        <f t="shared" si="0"/>
        <v/>
      </c>
    </row>
    <row r="20" spans="1:8" ht="140.25">
      <c r="A20" s="11">
        <v>4</v>
      </c>
      <c r="B20" s="16" t="s">
        <v>43</v>
      </c>
      <c r="F20" s="12" t="str">
        <f t="shared" si="0"/>
        <v/>
      </c>
    </row>
    <row r="21" spans="1:8">
      <c r="B21" s="25"/>
      <c r="C21" s="10" t="s">
        <v>12</v>
      </c>
      <c r="E21" s="12">
        <v>10000</v>
      </c>
      <c r="F21" s="12">
        <f t="shared" si="0"/>
        <v>0</v>
      </c>
      <c r="H21" s="13" t="s">
        <v>9</v>
      </c>
    </row>
    <row r="22" spans="1:8">
      <c r="B22" s="25"/>
    </row>
    <row r="23" spans="1:8" ht="51">
      <c r="A23" s="11">
        <v>5</v>
      </c>
      <c r="B23" s="16" t="s">
        <v>44</v>
      </c>
      <c r="F23" s="12" t="str">
        <f t="shared" ref="F23:F24" si="1">IF(E23="","",D23*E23)</f>
        <v/>
      </c>
    </row>
    <row r="24" spans="1:8">
      <c r="B24" s="26" t="s">
        <v>42</v>
      </c>
      <c r="C24" s="10" t="s">
        <v>12</v>
      </c>
      <c r="E24" s="12">
        <v>900</v>
      </c>
      <c r="F24" s="12">
        <f t="shared" si="1"/>
        <v>0</v>
      </c>
      <c r="H24" s="13" t="s">
        <v>9</v>
      </c>
    </row>
    <row r="25" spans="1:8">
      <c r="B25" s="25"/>
    </row>
    <row r="26" spans="1:8" ht="144.75" customHeight="1">
      <c r="A26" s="11">
        <v>6</v>
      </c>
      <c r="B26" s="16" t="s">
        <v>45</v>
      </c>
      <c r="F26" s="12" t="str">
        <f t="shared" ref="F26:F27" si="2">IF(E26="","",D26*E26)</f>
        <v/>
      </c>
    </row>
    <row r="27" spans="1:8">
      <c r="B27" s="25"/>
      <c r="C27" s="10" t="s">
        <v>12</v>
      </c>
      <c r="E27" s="12">
        <v>75</v>
      </c>
      <c r="F27" s="12">
        <f t="shared" si="2"/>
        <v>0</v>
      </c>
      <c r="H27" s="13" t="s">
        <v>9</v>
      </c>
    </row>
    <row r="28" spans="1:8">
      <c r="B28" s="25"/>
    </row>
    <row r="29" spans="1:8" ht="93.75" customHeight="1">
      <c r="A29" s="11">
        <v>7</v>
      </c>
      <c r="B29" s="16" t="s">
        <v>46</v>
      </c>
      <c r="F29" s="12" t="str">
        <f t="shared" ref="F29:F30" si="3">IF(E29="","",D29*E29)</f>
        <v/>
      </c>
    </row>
    <row r="30" spans="1:8">
      <c r="B30" s="25"/>
      <c r="C30" s="10" t="s">
        <v>12</v>
      </c>
      <c r="E30" s="12">
        <v>212</v>
      </c>
      <c r="F30" s="12">
        <f t="shared" si="3"/>
        <v>0</v>
      </c>
      <c r="H30" s="13" t="s">
        <v>9</v>
      </c>
    </row>
    <row r="31" spans="1:8">
      <c r="B31" s="25"/>
    </row>
    <row r="32" spans="1:8" ht="38.25">
      <c r="A32" s="11">
        <v>8</v>
      </c>
      <c r="B32" s="16" t="s">
        <v>47</v>
      </c>
      <c r="F32" s="12" t="str">
        <f t="shared" ref="F32:F33" si="4">IF(E32="","",D32*E32)</f>
        <v/>
      </c>
    </row>
    <row r="33" spans="2:8">
      <c r="B33" s="25"/>
      <c r="C33" s="10" t="s">
        <v>12</v>
      </c>
      <c r="E33" s="12">
        <v>50</v>
      </c>
      <c r="F33" s="12">
        <f t="shared" si="4"/>
        <v>0</v>
      </c>
      <c r="H33" s="13" t="s">
        <v>9</v>
      </c>
    </row>
    <row r="34" spans="2:8">
      <c r="F34" s="12" t="str">
        <f t="shared" si="0"/>
        <v/>
      </c>
    </row>
    <row r="35" spans="2:8">
      <c r="F35" s="12" t="str">
        <f t="shared" si="0"/>
        <v/>
      </c>
    </row>
    <row r="36" spans="2:8">
      <c r="F36" s="12" t="str">
        <f t="shared" si="0"/>
        <v/>
      </c>
    </row>
    <row r="37" spans="2:8" ht="31.5" customHeight="1">
      <c r="B37" s="27" t="str">
        <f>B1&amp;" - ukupno :"</f>
        <v>5. ODVODNJA - ukupno :</v>
      </c>
      <c r="C37" s="28"/>
      <c r="D37" s="28"/>
      <c r="E37" s="29"/>
      <c r="F37" s="29">
        <f>SUMIF(H4:H36,"DA",F4:F36)</f>
        <v>0</v>
      </c>
      <c r="H37" s="30"/>
    </row>
    <row r="79" spans="1:8" s="10" customFormat="1">
      <c r="A79" s="11"/>
      <c r="B79" s="16" t="s">
        <v>23</v>
      </c>
      <c r="E79" s="12"/>
      <c r="F79" s="12"/>
      <c r="G79" s="1"/>
      <c r="H79" s="13"/>
    </row>
  </sheetData>
  <conditionalFormatting sqref="H5:H36">
    <cfRule type="cellIs" dxfId="5" priority="1" stopIfTrue="1" operator="equal">
      <formula>"ne"</formula>
    </cfRule>
    <cfRule type="cellIs" dxfId="4" priority="2" stopIfTrue="1" operator="equal">
      <formula>"da"</formula>
    </cfRule>
  </conditionalFormatting>
  <dataValidations count="1">
    <dataValidation type="list" allowBlank="1" showInputMessage="1" showErrorMessage="1" sqref="H5:H36" xr:uid="{00000000-0002-0000-0400-000000000000}">
      <formula1>DaNe</formula1>
    </dataValidation>
  </dataValidations>
  <pageMargins left="0.62916666666666698" right="0.62916666666666698" top="1.6027777777777801" bottom="0.74791666666666701" header="0.31388888888888899" footer="0.31388888888888899"/>
  <pageSetup paperSize="9"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21"/>
  <sheetViews>
    <sheetView view="pageBreakPreview" zoomScaleNormal="115" zoomScaleSheetLayoutView="100" workbookViewId="0">
      <selection activeCell="H14" sqref="H14"/>
    </sheetView>
  </sheetViews>
  <sheetFormatPr defaultColWidth="9.28515625" defaultRowHeight="12.75"/>
  <cols>
    <col min="1" max="1" width="4" style="41" customWidth="1"/>
    <col min="2" max="2" width="37.7109375" style="34" customWidth="1"/>
    <col min="3" max="3" width="7.5703125" style="39" customWidth="1"/>
    <col min="4" max="4" width="8.7109375" style="88" customWidth="1"/>
    <col min="5" max="5" width="13.28515625" style="88" customWidth="1"/>
    <col min="6" max="6" width="17.28515625" style="88" customWidth="1"/>
    <col min="7" max="7" width="9.28515625" style="48"/>
    <col min="8" max="8" width="14.5703125" style="40" customWidth="1"/>
    <col min="9" max="16384" width="9.28515625" style="48"/>
  </cols>
  <sheetData>
    <row r="1" spans="1:7">
      <c r="A1" s="69"/>
      <c r="B1" s="74" t="s">
        <v>31</v>
      </c>
      <c r="C1" s="44"/>
      <c r="D1" s="87"/>
      <c r="E1" s="87"/>
      <c r="F1" s="87"/>
    </row>
    <row r="3" spans="1:7" ht="25.5">
      <c r="A3" s="37" t="s">
        <v>1</v>
      </c>
      <c r="B3" s="38" t="s">
        <v>2</v>
      </c>
      <c r="C3" s="37" t="s">
        <v>3</v>
      </c>
      <c r="D3" s="89" t="s">
        <v>4</v>
      </c>
      <c r="E3" s="90" t="s">
        <v>5</v>
      </c>
      <c r="F3" s="89" t="s">
        <v>6</v>
      </c>
      <c r="G3" s="39"/>
    </row>
    <row r="5" spans="1:7" ht="51">
      <c r="A5" s="41" t="s">
        <v>66</v>
      </c>
      <c r="B5" s="34" t="s">
        <v>90</v>
      </c>
      <c r="C5" s="45" t="s">
        <v>16</v>
      </c>
      <c r="D5" s="85">
        <v>10</v>
      </c>
      <c r="E5" s="85"/>
      <c r="F5" s="85"/>
    </row>
    <row r="6" spans="1:7">
      <c r="C6" s="45"/>
      <c r="D6" s="85"/>
      <c r="E6" s="85"/>
      <c r="F6" s="85"/>
    </row>
    <row r="7" spans="1:7" ht="165.75">
      <c r="A7" s="41" t="s">
        <v>67</v>
      </c>
      <c r="B7" s="34" t="s">
        <v>99</v>
      </c>
      <c r="C7" s="45" t="s">
        <v>12</v>
      </c>
      <c r="D7" s="85">
        <v>1</v>
      </c>
      <c r="E7" s="85"/>
      <c r="F7" s="85"/>
    </row>
    <row r="8" spans="1:7">
      <c r="F8" s="85"/>
    </row>
    <row r="9" spans="1:7" ht="13.5" thickBot="1">
      <c r="B9" s="112" t="s">
        <v>68</v>
      </c>
      <c r="C9" s="112"/>
      <c r="D9" s="112"/>
      <c r="E9" s="92"/>
      <c r="F9" s="93"/>
    </row>
    <row r="10" spans="1:7" ht="13.5" thickTop="1"/>
    <row r="21" spans="2:6">
      <c r="B21" s="48"/>
      <c r="C21" s="48"/>
      <c r="D21" s="99"/>
      <c r="E21" s="99"/>
      <c r="F21" s="99"/>
    </row>
  </sheetData>
  <mergeCells count="1">
    <mergeCell ref="B9:D9"/>
  </mergeCells>
  <pageMargins left="0.62916666666666698" right="0.62916666666666698" top="1.6027777777777801" bottom="0.74791666666666701" header="0.31388888888888899" footer="0.31388888888888899"/>
  <pageSetup paperSize="9" scale="95" orientation="portrait" horizontalDpi="4294967294" r:id="rId1"/>
  <headerFooter>
    <oddHeader>&amp;L      &amp;G</oddHeader>
    <oddFooter>&amp;L&amp;"Candara,Uobičajeno"&amp;8TROŠKOVNIK
Projektant: Danijel Malčić, dipl.ing.građ.&amp;R
&amp;"Candara,Uobičajeno"&amp;8List:                             &amp;P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19"/>
  <sheetViews>
    <sheetView view="pageBreakPreview" topLeftCell="A10" zoomScaleNormal="145" zoomScaleSheetLayoutView="100" workbookViewId="0">
      <selection activeCell="H12" sqref="H12"/>
    </sheetView>
  </sheetViews>
  <sheetFormatPr defaultColWidth="9.28515625" defaultRowHeight="12.75"/>
  <cols>
    <col min="1" max="1" width="4" style="41" customWidth="1"/>
    <col min="2" max="2" width="37.7109375" style="34" customWidth="1"/>
    <col min="3" max="3" width="7.5703125" style="39" customWidth="1"/>
    <col min="4" max="4" width="8.7109375" style="88" customWidth="1"/>
    <col min="5" max="5" width="13.28515625" style="88" customWidth="1"/>
    <col min="6" max="6" width="17.28515625" style="88" customWidth="1"/>
    <col min="7" max="7" width="9.28515625" style="48"/>
    <col min="8" max="8" width="14.5703125" style="40" customWidth="1"/>
    <col min="9" max="16384" width="9.28515625" style="48"/>
  </cols>
  <sheetData>
    <row r="1" spans="1:8">
      <c r="A1" s="69"/>
      <c r="B1" s="74" t="s">
        <v>69</v>
      </c>
      <c r="C1" s="44"/>
      <c r="D1" s="87"/>
      <c r="E1" s="87"/>
      <c r="F1" s="87"/>
    </row>
    <row r="2" spans="1:8" ht="15" customHeight="1"/>
    <row r="3" spans="1:8" ht="25.5">
      <c r="A3" s="37" t="s">
        <v>1</v>
      </c>
      <c r="B3" s="38" t="s">
        <v>2</v>
      </c>
      <c r="C3" s="37" t="s">
        <v>3</v>
      </c>
      <c r="D3" s="89" t="s">
        <v>4</v>
      </c>
      <c r="E3" s="90" t="s">
        <v>5</v>
      </c>
      <c r="F3" s="89" t="s">
        <v>6</v>
      </c>
      <c r="G3" s="39"/>
    </row>
    <row r="4" spans="1:8" ht="15" customHeight="1"/>
    <row r="5" spans="1:8" ht="18.75" customHeight="1">
      <c r="A5" s="114" t="s">
        <v>48</v>
      </c>
      <c r="B5" s="114"/>
      <c r="C5" s="114"/>
      <c r="D5" s="114"/>
      <c r="E5" s="100"/>
      <c r="F5" s="100"/>
      <c r="G5" s="39"/>
    </row>
    <row r="6" spans="1:8" ht="15" customHeight="1"/>
    <row r="7" spans="1:8">
      <c r="B7" s="51"/>
      <c r="C7" s="45"/>
      <c r="D7" s="85"/>
      <c r="E7" s="85"/>
      <c r="F7" s="85"/>
      <c r="G7" s="45"/>
      <c r="H7" s="71"/>
    </row>
    <row r="8" spans="1:8" ht="153">
      <c r="A8" s="41" t="s">
        <v>50</v>
      </c>
      <c r="B8" s="51" t="s">
        <v>87</v>
      </c>
      <c r="C8" s="45" t="s">
        <v>11</v>
      </c>
      <c r="D8" s="85">
        <v>1</v>
      </c>
      <c r="E8" s="85"/>
      <c r="F8" s="85"/>
      <c r="G8" s="45"/>
      <c r="H8" s="71"/>
    </row>
    <row r="9" spans="1:8">
      <c r="B9" s="51"/>
      <c r="C9" s="45"/>
      <c r="D9" s="85"/>
      <c r="E9" s="85"/>
      <c r="F9" s="85"/>
      <c r="G9" s="45"/>
      <c r="H9" s="71"/>
    </row>
    <row r="10" spans="1:8" ht="18.75" customHeight="1">
      <c r="A10" s="114" t="s">
        <v>49</v>
      </c>
      <c r="B10" s="114"/>
      <c r="C10" s="114"/>
      <c r="D10" s="114"/>
      <c r="E10" s="100"/>
      <c r="F10" s="100"/>
      <c r="G10" s="39"/>
    </row>
    <row r="11" spans="1:8" ht="15" customHeight="1">
      <c r="F11" s="85"/>
    </row>
    <row r="12" spans="1:8" ht="293.25">
      <c r="B12" s="75" t="s">
        <v>76</v>
      </c>
      <c r="C12" s="45"/>
      <c r="D12" s="85"/>
      <c r="E12" s="85"/>
      <c r="F12" s="85"/>
      <c r="G12" s="45"/>
      <c r="H12" s="71"/>
    </row>
    <row r="13" spans="1:8" ht="15" customHeight="1"/>
    <row r="14" spans="1:8" ht="169.5" customHeight="1">
      <c r="A14" s="41" t="s">
        <v>59</v>
      </c>
      <c r="B14" s="51" t="s">
        <v>72</v>
      </c>
      <c r="C14" s="45" t="s">
        <v>12</v>
      </c>
      <c r="D14" s="85">
        <v>1</v>
      </c>
      <c r="E14" s="85"/>
      <c r="F14" s="85"/>
      <c r="G14" s="45"/>
      <c r="H14" s="71"/>
    </row>
    <row r="15" spans="1:8" ht="15" customHeight="1"/>
    <row r="16" spans="1:8" ht="140.25">
      <c r="A16" s="41" t="s">
        <v>78</v>
      </c>
      <c r="B16" s="50" t="s">
        <v>71</v>
      </c>
      <c r="C16" s="45"/>
      <c r="D16" s="85"/>
      <c r="E16" s="85"/>
      <c r="F16" s="85"/>
      <c r="G16" s="45"/>
      <c r="H16" s="71"/>
    </row>
    <row r="17" spans="2:8" ht="15" customHeight="1">
      <c r="B17" s="76" t="s">
        <v>63</v>
      </c>
      <c r="C17" s="45" t="s">
        <v>12</v>
      </c>
      <c r="D17" s="88">
        <v>1</v>
      </c>
      <c r="F17" s="85"/>
      <c r="H17" s="71"/>
    </row>
    <row r="18" spans="2:8" ht="15" customHeight="1"/>
    <row r="19" spans="2:8" ht="36" customHeight="1">
      <c r="B19" s="112" t="s">
        <v>70</v>
      </c>
      <c r="C19" s="112"/>
      <c r="D19" s="112"/>
      <c r="E19" s="92"/>
      <c r="F19" s="93"/>
    </row>
  </sheetData>
  <mergeCells count="3">
    <mergeCell ref="A5:D5"/>
    <mergeCell ref="A10:D10"/>
    <mergeCell ref="B19:D19"/>
  </mergeCells>
  <conditionalFormatting sqref="H7:H9">
    <cfRule type="cellIs" dxfId="3" priority="11" stopIfTrue="1" operator="equal">
      <formula>"ne"</formula>
    </cfRule>
    <cfRule type="cellIs" dxfId="2" priority="12" stopIfTrue="1" operator="equal">
      <formula>"da"</formula>
    </cfRule>
  </conditionalFormatting>
  <conditionalFormatting sqref="H12:H16">
    <cfRule type="cellIs" dxfId="1" priority="25" stopIfTrue="1" operator="equal">
      <formula>"ne"</formula>
    </cfRule>
    <cfRule type="cellIs" dxfId="0" priority="26" stopIfTrue="1" operator="equal">
      <formula>"da"</formula>
    </cfRule>
  </conditionalFormatting>
  <pageMargins left="0.62916666666666698" right="0.62916666666666698" top="1.6118055555555599" bottom="0.74791666666666701" header="0.31388888888888899" footer="0.31388888888888899"/>
  <pageSetup paperSize="9" scale="85" orientation="portrait" r:id="rId1"/>
  <headerFooter>
    <oddHeader>&amp;L      &amp;G</oddHeader>
    <oddFooter>&amp;L&amp;"Candara,Uobičajeno"&amp;8TROŠKOVNIK
Projektant: Danijel Malčić, dipl.ing.građ.&amp;R
&amp;"Candara,Uobičajeno"&amp;8List:                             &amp;P</oddFooter>
  </headerFooter>
  <rowBreaks count="1" manualBreakCount="1">
    <brk id="13" max="5"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45"/>
  <sheetViews>
    <sheetView tabSelected="1" view="pageBreakPreview" zoomScaleNormal="100" zoomScaleSheetLayoutView="100" workbookViewId="0">
      <selection activeCell="G32" sqref="G32"/>
    </sheetView>
  </sheetViews>
  <sheetFormatPr defaultColWidth="9.28515625" defaultRowHeight="15.75"/>
  <cols>
    <col min="1" max="1" width="9.28515625" style="1"/>
    <col min="2" max="2" width="9.28515625" style="2"/>
    <col min="3" max="5" width="9.28515625" style="1"/>
    <col min="6" max="6" width="15.28515625" style="1" customWidth="1"/>
    <col min="7" max="7" width="27.28515625" style="3" customWidth="1"/>
    <col min="8" max="16384" width="9.28515625" style="1"/>
  </cols>
  <sheetData>
    <row r="1" spans="1:9">
      <c r="A1" s="4"/>
      <c r="B1" s="5"/>
      <c r="C1" s="4"/>
      <c r="D1" s="4"/>
      <c r="E1" s="4"/>
      <c r="F1" s="4"/>
      <c r="G1" s="6"/>
      <c r="H1" s="7"/>
    </row>
    <row r="2" spans="1:9">
      <c r="A2" s="7"/>
      <c r="B2" s="8"/>
      <c r="C2" s="7"/>
      <c r="D2" s="7"/>
      <c r="E2" s="7"/>
      <c r="F2" s="7"/>
      <c r="G2" s="9"/>
      <c r="H2" s="7"/>
    </row>
    <row r="3" spans="1:9">
      <c r="A3" s="7"/>
      <c r="B3" s="8"/>
      <c r="C3" s="7"/>
      <c r="D3" s="7"/>
      <c r="E3" s="7"/>
      <c r="F3" s="7"/>
      <c r="G3" s="9"/>
      <c r="H3" s="7"/>
    </row>
    <row r="4" spans="1:9" ht="16.5">
      <c r="A4" s="7"/>
      <c r="B4" s="58"/>
      <c r="C4" s="31"/>
      <c r="D4" s="31"/>
      <c r="E4" s="31"/>
      <c r="F4" s="31"/>
      <c r="G4" s="59"/>
      <c r="H4" s="31"/>
      <c r="I4" s="31"/>
    </row>
    <row r="5" spans="1:9" ht="16.5">
      <c r="A5" s="7"/>
      <c r="B5" s="58"/>
      <c r="C5" s="31"/>
      <c r="D5" s="31"/>
      <c r="E5" s="31"/>
      <c r="F5" s="31"/>
      <c r="G5" s="59"/>
      <c r="H5" s="31"/>
      <c r="I5" s="31"/>
    </row>
    <row r="6" spans="1:9" ht="16.5">
      <c r="A6" s="7"/>
      <c r="B6" s="58"/>
      <c r="C6" s="31"/>
      <c r="D6" s="31"/>
      <c r="E6" s="31"/>
      <c r="F6" s="31"/>
      <c r="G6" s="59"/>
      <c r="H6" s="31"/>
      <c r="I6" s="31"/>
    </row>
    <row r="7" spans="1:9" ht="16.5">
      <c r="A7" s="7"/>
      <c r="B7" s="58"/>
      <c r="C7" s="31"/>
      <c r="D7" s="31"/>
      <c r="E7" s="31"/>
      <c r="F7" s="31"/>
      <c r="G7" s="59"/>
      <c r="H7" s="31"/>
      <c r="I7" s="31"/>
    </row>
    <row r="8" spans="1:9" ht="16.5">
      <c r="A8" s="7"/>
      <c r="B8" s="58"/>
      <c r="C8" s="31"/>
      <c r="D8" s="31"/>
      <c r="E8" s="31"/>
      <c r="F8" s="31"/>
      <c r="G8" s="59"/>
      <c r="H8" s="31"/>
      <c r="I8" s="31"/>
    </row>
    <row r="9" spans="1:9" ht="16.5">
      <c r="A9" s="7"/>
      <c r="B9" s="58"/>
      <c r="C9" s="31"/>
      <c r="D9" s="31"/>
      <c r="E9" s="31"/>
      <c r="F9" s="31"/>
      <c r="G9" s="59"/>
      <c r="H9" s="31"/>
      <c r="I9" s="31"/>
    </row>
    <row r="10" spans="1:9" ht="18">
      <c r="A10" s="7"/>
      <c r="B10" s="60" t="s">
        <v>51</v>
      </c>
      <c r="C10" s="31"/>
      <c r="D10" s="31"/>
      <c r="E10" s="31"/>
      <c r="F10" s="31"/>
      <c r="G10" s="104"/>
      <c r="H10" s="31"/>
      <c r="I10" s="31"/>
    </row>
    <row r="11" spans="1:9" ht="16.5">
      <c r="A11" s="7"/>
      <c r="B11" s="58"/>
      <c r="C11" s="31"/>
      <c r="D11" s="31"/>
      <c r="E11" s="31"/>
      <c r="F11" s="31"/>
      <c r="G11" s="104"/>
      <c r="H11" s="31"/>
      <c r="I11" s="31"/>
    </row>
    <row r="12" spans="1:9" ht="16.5">
      <c r="A12" s="7"/>
      <c r="B12" s="58"/>
      <c r="C12" s="31"/>
      <c r="D12" s="31"/>
      <c r="E12" s="31"/>
      <c r="F12" s="31"/>
      <c r="G12" s="104"/>
      <c r="H12" s="31"/>
      <c r="I12" s="31"/>
    </row>
    <row r="13" spans="1:9" ht="16.5">
      <c r="A13" s="7"/>
      <c r="B13" s="61" t="str">
        <f>'T1-Pripremni radovi'!A1</f>
        <v>1. PRIPREMNI RADOVI</v>
      </c>
      <c r="C13" s="62"/>
      <c r="D13" s="62"/>
      <c r="E13" s="62"/>
      <c r="F13" s="62"/>
      <c r="G13" s="105">
        <f>'T1-Pripremni radovi'!F17</f>
        <v>0</v>
      </c>
      <c r="H13" s="31"/>
      <c r="I13" s="31"/>
    </row>
    <row r="14" spans="1:9" ht="16.5">
      <c r="A14" s="7"/>
      <c r="B14" s="58"/>
      <c r="C14" s="31"/>
      <c r="D14" s="31"/>
      <c r="E14" s="31"/>
      <c r="F14" s="31"/>
      <c r="G14" s="104"/>
      <c r="H14" s="31"/>
      <c r="I14" s="31"/>
    </row>
    <row r="15" spans="1:9" ht="16.5">
      <c r="A15" s="7"/>
      <c r="B15" s="61" t="str">
        <f>'T2-Zemljani radovi'!B1</f>
        <v>2. ZEMLJANI RADOVI</v>
      </c>
      <c r="C15" s="62"/>
      <c r="D15" s="62"/>
      <c r="E15" s="62"/>
      <c r="F15" s="62"/>
      <c r="G15" s="105">
        <f>'T2-Zemljani radovi'!F17</f>
        <v>0</v>
      </c>
      <c r="H15" s="31"/>
      <c r="I15" s="31"/>
    </row>
    <row r="16" spans="1:9" ht="16.5">
      <c r="A16" s="7"/>
      <c r="B16" s="58"/>
      <c r="C16" s="31"/>
      <c r="D16" s="31"/>
      <c r="E16" s="31"/>
      <c r="F16" s="31"/>
      <c r="G16" s="104"/>
      <c r="H16" s="31"/>
      <c r="I16" s="31"/>
    </row>
    <row r="17" spans="1:9" ht="16.5">
      <c r="A17" s="7"/>
      <c r="B17" s="61" t="str">
        <f>'T3-Kolnička konstrukcija'!B1</f>
        <v>3. KOLNIČKA KONSTRUKCIJA</v>
      </c>
      <c r="C17" s="62"/>
      <c r="D17" s="62"/>
      <c r="E17" s="62"/>
      <c r="F17" s="62"/>
      <c r="G17" s="105">
        <f>'T3-Kolnička konstrukcija'!F17</f>
        <v>0</v>
      </c>
      <c r="H17" s="31"/>
      <c r="I17" s="31"/>
    </row>
    <row r="18" spans="1:9" ht="16.5">
      <c r="A18" s="7"/>
      <c r="B18" s="58"/>
      <c r="C18" s="31"/>
      <c r="D18" s="31"/>
      <c r="E18" s="31"/>
      <c r="F18" s="31"/>
      <c r="G18" s="104"/>
      <c r="H18" s="31"/>
      <c r="I18" s="31"/>
    </row>
    <row r="19" spans="1:9" ht="16.5">
      <c r="A19" s="7"/>
      <c r="B19" s="61" t="str">
        <f>'T4-AB radovi'!B1</f>
        <v>4. AB RADOVI</v>
      </c>
      <c r="C19" s="62"/>
      <c r="D19" s="62"/>
      <c r="E19" s="62"/>
      <c r="F19" s="62"/>
      <c r="G19" s="105">
        <f>'T4-AB radovi'!F9</f>
        <v>0</v>
      </c>
      <c r="H19" s="31"/>
      <c r="I19" s="31"/>
    </row>
    <row r="20" spans="1:9" ht="16.5">
      <c r="A20" s="7"/>
      <c r="B20" s="58"/>
      <c r="C20" s="31"/>
      <c r="D20" s="31"/>
      <c r="E20" s="31"/>
      <c r="F20" s="31"/>
      <c r="G20" s="104"/>
      <c r="H20" s="31"/>
      <c r="I20" s="31"/>
    </row>
    <row r="21" spans="1:9" ht="16.5">
      <c r="A21" s="7"/>
      <c r="B21" s="58" t="str">
        <f>Odvodnja!B1</f>
        <v>5. ODVODNJA</v>
      </c>
      <c r="C21" s="31"/>
      <c r="D21" s="31"/>
      <c r="E21" s="31"/>
      <c r="F21" s="31"/>
      <c r="G21" s="104">
        <f>Odvodnja!F9</f>
        <v>0</v>
      </c>
      <c r="H21" s="31"/>
      <c r="I21" s="31"/>
    </row>
    <row r="22" spans="1:9" ht="16.5">
      <c r="A22" s="7"/>
      <c r="B22" s="58"/>
      <c r="C22" s="31"/>
      <c r="D22" s="31"/>
      <c r="E22" s="31"/>
      <c r="F22" s="31"/>
      <c r="G22" s="104"/>
      <c r="H22" s="31"/>
      <c r="I22" s="31"/>
    </row>
    <row r="23" spans="1:9" ht="18.75" customHeight="1">
      <c r="A23" s="7"/>
      <c r="B23" s="61" t="str">
        <f>'T6-Prometna signalizacija i opr'!B1</f>
        <v>6. PROMETNA SIGNALIZACIJA I OPREMA</v>
      </c>
      <c r="C23" s="62"/>
      <c r="D23" s="62"/>
      <c r="E23" s="62"/>
      <c r="F23" s="62"/>
      <c r="G23" s="105">
        <f>'T6-Prometna signalizacija i opr'!F19</f>
        <v>0</v>
      </c>
      <c r="H23" s="31"/>
      <c r="I23" s="31"/>
    </row>
    <row r="24" spans="1:9" ht="16.5">
      <c r="A24" s="7"/>
      <c r="B24" s="63"/>
      <c r="C24" s="64"/>
      <c r="D24" s="64"/>
      <c r="E24" s="64"/>
      <c r="F24" s="64"/>
      <c r="G24" s="106"/>
      <c r="H24" s="31"/>
      <c r="I24" s="31"/>
    </row>
    <row r="25" spans="1:9" ht="16.5">
      <c r="A25" s="7"/>
      <c r="B25" s="58"/>
      <c r="C25" s="31"/>
      <c r="D25" s="31"/>
      <c r="E25" s="31"/>
      <c r="F25" s="31"/>
      <c r="G25" s="104"/>
      <c r="H25" s="31"/>
      <c r="I25" s="31"/>
    </row>
    <row r="26" spans="1:9" ht="16.5">
      <c r="A26" s="7"/>
      <c r="B26" s="58"/>
      <c r="C26" s="31"/>
      <c r="D26" s="31"/>
      <c r="E26" s="31"/>
      <c r="F26" s="65" t="s">
        <v>52</v>
      </c>
      <c r="G26" s="107">
        <f>SUM(G13:G23)</f>
        <v>0</v>
      </c>
      <c r="H26" s="31"/>
      <c r="I26" s="31"/>
    </row>
    <row r="27" spans="1:9" ht="16.5">
      <c r="A27" s="7"/>
      <c r="B27" s="58"/>
      <c r="C27" s="31"/>
      <c r="D27" s="31"/>
      <c r="E27" s="31"/>
      <c r="F27" s="65"/>
      <c r="G27" s="107"/>
      <c r="H27" s="31"/>
      <c r="I27" s="31"/>
    </row>
    <row r="28" spans="1:9" ht="16.5">
      <c r="A28" s="7"/>
      <c r="B28" s="58"/>
      <c r="C28" s="31"/>
      <c r="D28" s="31"/>
      <c r="E28" s="31"/>
      <c r="F28" s="65" t="s">
        <v>53</v>
      </c>
      <c r="G28" s="107">
        <f>G26*0.25</f>
        <v>0</v>
      </c>
      <c r="H28" s="31"/>
      <c r="I28" s="31"/>
    </row>
    <row r="29" spans="1:9" ht="16.5">
      <c r="A29" s="7"/>
      <c r="B29" s="58"/>
      <c r="C29" s="31"/>
      <c r="D29" s="31"/>
      <c r="E29" s="31"/>
      <c r="F29" s="66"/>
      <c r="G29" s="108"/>
      <c r="H29" s="31"/>
      <c r="I29" s="31"/>
    </row>
    <row r="30" spans="1:9" ht="16.5">
      <c r="A30" s="7"/>
      <c r="B30" s="58"/>
      <c r="C30" s="31"/>
      <c r="D30" s="31"/>
      <c r="E30" s="31"/>
      <c r="F30" s="65"/>
      <c r="G30" s="107"/>
      <c r="H30" s="31"/>
      <c r="I30" s="31"/>
    </row>
    <row r="31" spans="1:9" ht="18">
      <c r="A31" s="7"/>
      <c r="B31" s="58"/>
      <c r="C31" s="31"/>
      <c r="D31" s="31"/>
      <c r="E31" s="31"/>
      <c r="F31" s="67" t="s">
        <v>54</v>
      </c>
      <c r="G31" s="109">
        <f>SUM(G26:G28)</f>
        <v>0</v>
      </c>
      <c r="H31" s="31"/>
      <c r="I31" s="31"/>
    </row>
    <row r="32" spans="1:9" ht="16.5">
      <c r="A32" s="7"/>
      <c r="B32" s="58"/>
      <c r="C32" s="31"/>
      <c r="D32" s="31"/>
      <c r="E32" s="31"/>
      <c r="F32" s="31"/>
      <c r="G32" s="104"/>
      <c r="H32" s="31"/>
      <c r="I32" s="31"/>
    </row>
    <row r="33" spans="1:9" ht="16.5">
      <c r="A33" s="7"/>
      <c r="B33" s="58"/>
      <c r="C33" s="31"/>
      <c r="D33" s="31"/>
      <c r="E33" s="31"/>
      <c r="F33" s="31"/>
      <c r="G33" s="59"/>
      <c r="H33" s="31"/>
      <c r="I33" s="31"/>
    </row>
    <row r="34" spans="1:9" ht="16.5">
      <c r="A34" s="7"/>
      <c r="B34" s="58"/>
      <c r="C34" s="31"/>
      <c r="D34" s="31"/>
      <c r="E34" s="31"/>
      <c r="F34" s="31"/>
      <c r="G34" s="59"/>
      <c r="H34" s="31"/>
      <c r="I34" s="31"/>
    </row>
    <row r="35" spans="1:9" ht="16.5">
      <c r="A35" s="7"/>
      <c r="B35" s="58"/>
      <c r="C35" s="31"/>
      <c r="D35" s="31"/>
      <c r="E35" s="31"/>
      <c r="F35" s="31"/>
      <c r="G35" s="59"/>
      <c r="H35" s="31"/>
      <c r="I35" s="31"/>
    </row>
    <row r="36" spans="1:9" ht="16.5">
      <c r="A36" s="115" t="s">
        <v>100</v>
      </c>
      <c r="B36" s="115"/>
      <c r="C36" s="115"/>
      <c r="D36" s="115"/>
      <c r="E36" s="115"/>
      <c r="F36" s="31"/>
      <c r="G36" s="59"/>
      <c r="H36" s="31"/>
      <c r="I36" s="31"/>
    </row>
    <row r="37" spans="1:9" ht="16.5">
      <c r="A37" s="7"/>
      <c r="B37" s="58"/>
      <c r="C37" s="31"/>
      <c r="D37" s="31"/>
      <c r="E37" s="31"/>
      <c r="F37" s="31"/>
      <c r="G37" s="59"/>
      <c r="H37" s="31"/>
      <c r="I37" s="31"/>
    </row>
    <row r="38" spans="1:9" ht="16.5">
      <c r="A38" s="7"/>
      <c r="B38" s="58"/>
      <c r="C38" s="31"/>
      <c r="D38" s="31" t="s">
        <v>102</v>
      </c>
      <c r="E38" s="116" t="s">
        <v>101</v>
      </c>
      <c r="F38" s="116"/>
      <c r="G38" s="116"/>
      <c r="H38" s="31"/>
      <c r="I38" s="31"/>
    </row>
    <row r="39" spans="1:9" ht="16.5">
      <c r="A39" s="7"/>
      <c r="B39" s="58"/>
      <c r="C39" s="31"/>
      <c r="D39" s="31"/>
      <c r="E39" s="116" t="s">
        <v>103</v>
      </c>
      <c r="F39" s="116"/>
      <c r="G39" s="116"/>
      <c r="H39" s="31"/>
      <c r="I39" s="31"/>
    </row>
    <row r="40" spans="1:9" ht="16.5">
      <c r="A40" s="7"/>
      <c r="B40" s="58"/>
      <c r="C40" s="31"/>
      <c r="D40" s="31"/>
      <c r="E40" s="31"/>
      <c r="F40" s="31"/>
      <c r="G40" s="68"/>
      <c r="H40" s="31"/>
      <c r="I40" s="31"/>
    </row>
    <row r="41" spans="1:9" ht="16.5">
      <c r="A41" s="7"/>
      <c r="B41" s="58"/>
      <c r="C41" s="31"/>
      <c r="D41" s="31"/>
      <c r="E41" s="31"/>
      <c r="F41" s="31"/>
      <c r="G41" s="36"/>
      <c r="H41" s="31"/>
      <c r="I41" s="31"/>
    </row>
    <row r="42" spans="1:9" ht="16.5">
      <c r="A42" s="7"/>
      <c r="B42" s="58"/>
      <c r="C42" s="31"/>
      <c r="D42" s="31"/>
      <c r="E42" s="31"/>
      <c r="F42" s="31"/>
      <c r="G42" s="59"/>
      <c r="H42" s="31"/>
      <c r="I42" s="31"/>
    </row>
    <row r="43" spans="1:9" ht="16.5">
      <c r="A43" s="7"/>
      <c r="B43" s="58"/>
      <c r="C43" s="31"/>
      <c r="D43" s="31"/>
      <c r="E43" s="31"/>
      <c r="F43" s="31"/>
      <c r="G43" s="59"/>
      <c r="H43" s="31"/>
      <c r="I43" s="31"/>
    </row>
    <row r="44" spans="1:9" ht="16.5">
      <c r="A44" s="7"/>
      <c r="B44" s="58"/>
      <c r="C44" s="31"/>
      <c r="D44" s="31"/>
      <c r="E44" s="31"/>
      <c r="F44" s="31"/>
      <c r="G44" s="59"/>
      <c r="H44" s="31"/>
      <c r="I44" s="31"/>
    </row>
    <row r="45" spans="1:9" ht="16.5">
      <c r="A45" s="7"/>
      <c r="B45" s="58"/>
      <c r="C45" s="31"/>
      <c r="D45" s="31"/>
      <c r="E45" s="31"/>
      <c r="F45" s="31"/>
      <c r="G45" s="59"/>
      <c r="H45" s="31"/>
      <c r="I45" s="31"/>
    </row>
  </sheetData>
  <mergeCells count="3">
    <mergeCell ref="A36:E36"/>
    <mergeCell ref="E38:G38"/>
    <mergeCell ref="E39:G39"/>
  </mergeCells>
  <pageMargins left="0.69930555555555596" right="0.69930555555555596" top="1.42638888888889" bottom="0.75" header="0.3" footer="0.3"/>
  <pageSetup paperSize="9" scale="85" orientation="portrait" horizontalDpi="4294967293" r:id="rId1"/>
  <headerFooter>
    <oddHeader>&amp;L      &amp;G</oddHeader>
    <oddFooter>&amp;L&amp;"Candara,Uobičajeno"&amp;8TROŠKOVNIK
Projektant: Danijel Malčić, dipl.ing.građ.&amp;R&amp;"Candara,Uobičajeno"&amp;8
List:                             &amp;P</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3:C7"/>
  <sheetViews>
    <sheetView workbookViewId="0">
      <selection activeCell="B35" sqref="B35"/>
    </sheetView>
  </sheetViews>
  <sheetFormatPr defaultColWidth="9" defaultRowHeight="15"/>
  <sheetData>
    <row r="3" spans="2:3">
      <c r="B3" t="s">
        <v>55</v>
      </c>
      <c r="C3" t="s">
        <v>9</v>
      </c>
    </row>
    <row r="4" spans="2:3">
      <c r="B4" t="s">
        <v>55</v>
      </c>
      <c r="C4" t="s">
        <v>56</v>
      </c>
    </row>
    <row r="5" spans="2:3">
      <c r="B5" t="s">
        <v>55</v>
      </c>
    </row>
    <row r="6" spans="2:3">
      <c r="B6" t="s">
        <v>55</v>
      </c>
    </row>
    <row r="7" spans="2:3">
      <c r="B7" t="s">
        <v>55</v>
      </c>
    </row>
  </sheetData>
  <pageMargins left="0.69930555555555596" right="0.69930555555555596"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9</vt:i4>
      </vt:variant>
      <vt:variant>
        <vt:lpstr>Imenovani rasponi</vt:lpstr>
      </vt:variant>
      <vt:variant>
        <vt:i4>13</vt:i4>
      </vt:variant>
    </vt:vector>
  </HeadingPairs>
  <TitlesOfParts>
    <vt:vector size="22" baseType="lpstr">
      <vt:lpstr>T1-Pripremni radovi</vt:lpstr>
      <vt:lpstr>T2-Zemljani radovi</vt:lpstr>
      <vt:lpstr>T3-Kolnička konstrukcija</vt:lpstr>
      <vt:lpstr>T4-AB radovi</vt:lpstr>
      <vt:lpstr>T5-Odvodnja</vt:lpstr>
      <vt:lpstr>Odvodnja</vt:lpstr>
      <vt:lpstr>T6-Prometna signalizacija i opr</vt:lpstr>
      <vt:lpstr>Rekapitulacija</vt:lpstr>
      <vt:lpstr>POMOĆ</vt:lpstr>
      <vt:lpstr>DaNe</vt:lpstr>
      <vt:lpstr>'T1-Pripremni radovi'!Ispis_naslova</vt:lpstr>
      <vt:lpstr>'T2-Zemljani radovi'!Ispis_naslova</vt:lpstr>
      <vt:lpstr>'T3-Kolnička konstrukcija'!Ispis_naslova</vt:lpstr>
      <vt:lpstr>'T5-Odvodnja'!Ispis_naslova</vt:lpstr>
      <vt:lpstr>Odvodnja!Podrucje_ispisa</vt:lpstr>
      <vt:lpstr>Rekapitulacija!Podrucje_ispisa</vt:lpstr>
      <vt:lpstr>'T1-Pripremni radovi'!Podrucje_ispisa</vt:lpstr>
      <vt:lpstr>'T2-Zemljani radovi'!Podrucje_ispisa</vt:lpstr>
      <vt:lpstr>'T3-Kolnička konstrukcija'!Podrucje_ispisa</vt:lpstr>
      <vt:lpstr>'T4-AB radovi'!Podrucje_ispisa</vt:lpstr>
      <vt:lpstr>'T5-Odvodnja'!Podrucje_ispisa</vt:lpstr>
      <vt:lpstr>'T6-Prometna signalizacija i opr'!Podrucje_ispisa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marko.basic</dc:creator>
  <cp:lastModifiedBy>Korisnik</cp:lastModifiedBy>
  <cp:lastPrinted>2023-04-19T04:26:40Z</cp:lastPrinted>
  <dcterms:created xsi:type="dcterms:W3CDTF">2013-11-27T14:32:00Z</dcterms:created>
  <dcterms:modified xsi:type="dcterms:W3CDTF">2024-08-08T07:50:35Z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1033-10.2.0.5811</vt:lpwstr>
  </property>
</Properties>
</file>