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X:\Proračuni 12-2022\"/>
    </mc:Choice>
  </mc:AlternateContent>
  <xr:revisionPtr revIDLastSave="0" documentId="13_ncr:1_{698F1F3A-6C5D-49CF-B71A-08DBBFE343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60" yWindow="-60" windowWidth="2892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s="1"/>
  <c r="H284" i="9"/>
  <c r="G284" i="9"/>
  <c r="E284" i="9" s="1"/>
  <c r="B284" i="9" s="1"/>
  <c r="F284" i="9"/>
  <c r="H283" i="9"/>
  <c r="G283" i="9"/>
  <c r="E283" i="9" s="1"/>
  <c r="B283" i="9" s="1"/>
  <c r="F283" i="9"/>
  <c r="F282" i="9"/>
  <c r="H281" i="9"/>
  <c r="G281" i="9"/>
  <c r="F281" i="9"/>
  <c r="E281" i="9"/>
  <c r="B281" i="9" s="1"/>
  <c r="H280" i="9"/>
  <c r="E280" i="9" s="1"/>
  <c r="B280" i="9" s="1"/>
  <c r="G280" i="9"/>
  <c r="F280" i="9"/>
  <c r="H279" i="9"/>
  <c r="G279" i="9"/>
  <c r="F279" i="9"/>
  <c r="E279" i="9"/>
  <c r="B279" i="9" s="1"/>
  <c r="F278" i="9"/>
  <c r="F277" i="9"/>
  <c r="F276" i="9"/>
  <c r="F275" i="9" s="1"/>
  <c r="L274" i="9"/>
  <c r="F274" i="9" s="1"/>
  <c r="H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s="1"/>
  <c r="E224" i="9"/>
  <c r="M223" i="9"/>
  <c r="L223" i="9"/>
  <c r="F223" i="9"/>
  <c r="E223" i="9"/>
  <c r="B223" i="9"/>
  <c r="M222" i="9"/>
  <c r="L222" i="9"/>
  <c r="F222" i="9" s="1"/>
  <c r="E222" i="9"/>
  <c r="M221" i="9"/>
  <c r="L221" i="9"/>
  <c r="F221" i="9"/>
  <c r="E221" i="9"/>
  <c r="B221" i="9"/>
  <c r="M220" i="9"/>
  <c r="L220" i="9"/>
  <c r="E220" i="9"/>
  <c r="M219" i="9"/>
  <c r="L219" i="9"/>
  <c r="F219" i="9" s="1"/>
  <c r="B219" i="9" s="1"/>
  <c r="E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G43" i="9"/>
  <c r="F43" i="9"/>
  <c r="H42" i="9"/>
  <c r="G42" i="9"/>
  <c r="F42" i="9"/>
  <c r="E42" i="9"/>
  <c r="B42" i="9" s="1"/>
  <c r="H41" i="9"/>
  <c r="E41" i="9" s="1"/>
  <c r="B41" i="9" s="1"/>
  <c r="G41" i="9"/>
  <c r="F41" i="9"/>
  <c r="H40" i="9"/>
  <c r="G40" i="9"/>
  <c r="F40" i="9"/>
  <c r="E40" i="9"/>
  <c r="B40" i="9" s="1"/>
  <c r="H39" i="9"/>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G31" i="9"/>
  <c r="F31" i="9"/>
  <c r="E31" i="9"/>
  <c r="B31" i="9"/>
  <c r="H30" i="9"/>
  <c r="E30" i="9" s="1"/>
  <c r="B30" i="9" s="1"/>
  <c r="G30" i="9"/>
  <c r="F30" i="9"/>
  <c r="H29" i="9"/>
  <c r="E29" i="9" s="1"/>
  <c r="B29" i="9" s="1"/>
  <c r="G29" i="9"/>
  <c r="F29" i="9"/>
  <c r="H28" i="9"/>
  <c r="G28" i="9"/>
  <c r="F28" i="9"/>
  <c r="E28" i="9"/>
  <c r="B28" i="9" s="1"/>
  <c r="H27" i="9"/>
  <c r="G27" i="9"/>
  <c r="F27" i="9"/>
  <c r="E27" i="9"/>
  <c r="B27" i="9"/>
  <c r="H26" i="9"/>
  <c r="E26" i="9" s="1"/>
  <c r="B26" i="9" s="1"/>
  <c r="G26" i="9"/>
  <c r="F26" i="9"/>
  <c r="H25" i="9"/>
  <c r="G25" i="9"/>
  <c r="F25" i="9"/>
  <c r="E25" i="9"/>
  <c r="B25" i="9"/>
  <c r="H24" i="9"/>
  <c r="G24" i="9"/>
  <c r="F24" i="9"/>
  <c r="E24" i="9"/>
  <c r="B24" i="9" s="1"/>
  <c r="H23" i="9"/>
  <c r="E23" i="9" s="1"/>
  <c r="B23" i="9" s="1"/>
  <c r="G23" i="9"/>
  <c r="F23" i="9"/>
  <c r="H22" i="9"/>
  <c r="E22" i="9" s="1"/>
  <c r="B22" i="9" s="1"/>
  <c r="G22" i="9"/>
  <c r="F22" i="9"/>
  <c r="H21" i="9"/>
  <c r="G21" i="9"/>
  <c r="F21" i="9"/>
  <c r="F20" i="9"/>
  <c r="F4" i="9"/>
  <c r="O3" i="9"/>
  <c r="G274" i="9" s="1"/>
  <c r="E274" i="9" s="1"/>
  <c r="I3" i="9"/>
  <c r="H3" i="9"/>
  <c r="G3" i="9"/>
  <c r="D101" i="8"/>
  <c r="I36" i="3" s="1"/>
  <c r="D95" i="8"/>
  <c r="D90" i="8"/>
  <c r="D85" i="8"/>
  <c r="D80" i="8"/>
  <c r="D75" i="8"/>
  <c r="D70" i="8"/>
  <c r="D65" i="8"/>
  <c r="D60" i="8"/>
  <c r="D55" i="8"/>
  <c r="D50" i="8"/>
  <c r="D49" i="8"/>
  <c r="D44" i="8"/>
  <c r="D43" i="8"/>
  <c r="D36" i="8"/>
  <c r="D26" i="8"/>
  <c r="D24" i="8"/>
  <c r="C1499" i="1" s="1"/>
  <c r="H1499" i="1" s="1"/>
  <c r="D18" i="8"/>
  <c r="D8" i="8"/>
  <c r="D6" i="8" s="1"/>
  <c r="C1481" i="1" s="1"/>
  <c r="H1481" i="1" s="1"/>
  <c r="E44" i="7"/>
  <c r="D44" i="7"/>
  <c r="E39" i="7"/>
  <c r="D39" i="7"/>
  <c r="E38" i="7"/>
  <c r="D38" i="7"/>
  <c r="E30" i="7"/>
  <c r="D30" i="7"/>
  <c r="E23" i="7"/>
  <c r="D23" i="7"/>
  <c r="D22" i="7" s="1"/>
  <c r="E22" i="7"/>
  <c r="E14" i="7"/>
  <c r="D14" i="7"/>
  <c r="E7" i="7"/>
  <c r="D7" i="7"/>
  <c r="E6" i="7"/>
  <c r="D6" i="7"/>
  <c r="E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4" i="5"/>
  <c r="F243" i="5"/>
  <c r="E242" i="5"/>
  <c r="D242" i="5"/>
  <c r="F242" i="5" s="1"/>
  <c r="F241" i="5"/>
  <c r="F240" i="5"/>
  <c r="E239" i="5"/>
  <c r="E238" i="5" s="1"/>
  <c r="D239" i="5"/>
  <c r="F239" i="5" s="1"/>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F134" i="4" s="1"/>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C1505" i="1"/>
  <c r="H1505" i="1" s="1"/>
  <c r="C1504" i="1"/>
  <c r="G1504" i="1" s="1"/>
  <c r="C1503" i="1"/>
  <c r="H1503" i="1" s="1"/>
  <c r="H1502" i="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D1403" i="1"/>
  <c r="C1403" i="1"/>
  <c r="D1402" i="1"/>
  <c r="H1402" i="1" s="1"/>
  <c r="C1402" i="1"/>
  <c r="D1401" i="1"/>
  <c r="C1401" i="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D1363" i="1"/>
  <c r="C1363" i="1"/>
  <c r="G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2" i="1"/>
  <c r="C1222" i="1"/>
  <c r="D1221" i="1"/>
  <c r="C1221" i="1"/>
  <c r="H1221" i="1" s="1"/>
  <c r="D1220" i="1"/>
  <c r="C1220" i="1"/>
  <c r="H1220" i="1" s="1"/>
  <c r="D1219" i="1"/>
  <c r="C1219" i="1"/>
  <c r="H1219" i="1" s="1"/>
  <c r="D1218" i="1"/>
  <c r="C1218" i="1"/>
  <c r="H1218" i="1" s="1"/>
  <c r="D1217" i="1"/>
  <c r="C1217" i="1"/>
  <c r="H1217" i="1" s="1"/>
  <c r="D1216" i="1"/>
  <c r="C1216" i="1"/>
  <c r="H1216" i="1" s="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H1164" i="1" s="1"/>
  <c r="C1164" i="1"/>
  <c r="G1164" i="1" s="1"/>
  <c r="D1163" i="1"/>
  <c r="H1163" i="1" s="1"/>
  <c r="C1163" i="1"/>
  <c r="G1163" i="1" s="1"/>
  <c r="D1162" i="1"/>
  <c r="H1162" i="1" s="1"/>
  <c r="C1162" i="1"/>
  <c r="G1162" i="1" s="1"/>
  <c r="D1161" i="1"/>
  <c r="H1161" i="1" s="1"/>
  <c r="C1161" i="1"/>
  <c r="G1161" i="1" s="1"/>
  <c r="D1160" i="1"/>
  <c r="H1160" i="1" s="1"/>
  <c r="C1160" i="1"/>
  <c r="D1159" i="1"/>
  <c r="H1159" i="1" s="1"/>
  <c r="C1159" i="1"/>
  <c r="G1159" i="1" s="1"/>
  <c r="D1158" i="1"/>
  <c r="H1158" i="1" s="1"/>
  <c r="C1158" i="1"/>
  <c r="G1158" i="1" s="1"/>
  <c r="D1157" i="1"/>
  <c r="H1157" i="1" s="1"/>
  <c r="C1157" i="1"/>
  <c r="D1156" i="1"/>
  <c r="H1156" i="1" s="1"/>
  <c r="C1156" i="1"/>
  <c r="G1156" i="1" s="1"/>
  <c r="D1155" i="1"/>
  <c r="C1155" i="1"/>
  <c r="D1154" i="1"/>
  <c r="H1154" i="1" s="1"/>
  <c r="C1154" i="1"/>
  <c r="D1151" i="1"/>
  <c r="H1151" i="1" s="1"/>
  <c r="C1151" i="1"/>
  <c r="G1151" i="1" s="1"/>
  <c r="D1150" i="1"/>
  <c r="H1150" i="1" s="1"/>
  <c r="C1150" i="1"/>
  <c r="G1150" i="1" s="1"/>
  <c r="D1149" i="1"/>
  <c r="C1149" i="1"/>
  <c r="G1149" i="1" s="1"/>
  <c r="D1148" i="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C1050" i="1"/>
  <c r="G1050" i="1" s="1"/>
  <c r="D1049" i="1"/>
  <c r="H1049" i="1" s="1"/>
  <c r="C1049" i="1"/>
  <c r="G1049" i="1" s="1"/>
  <c r="D1048" i="1"/>
  <c r="C1048" i="1"/>
  <c r="G1048" i="1" s="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D1032" i="1"/>
  <c r="C1032" i="1"/>
  <c r="D1031" i="1"/>
  <c r="H1031" i="1" s="1"/>
  <c r="C1031" i="1"/>
  <c r="G1031" i="1" s="1"/>
  <c r="D1030" i="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C1015" i="1"/>
  <c r="D1014" i="1"/>
  <c r="C1014" i="1"/>
  <c r="D1013" i="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C998" i="1"/>
  <c r="G998" i="1" s="1"/>
  <c r="D997" i="1"/>
  <c r="C997" i="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C990" i="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D715" i="1"/>
  <c r="H715" i="1" s="1"/>
  <c r="C715" i="1"/>
  <c r="G715" i="1" s="1"/>
  <c r="D714" i="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C671" i="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D646" i="1"/>
  <c r="H646" i="1" s="1"/>
  <c r="C646" i="1"/>
  <c r="C645" i="1"/>
  <c r="D644" i="1"/>
  <c r="C644" i="1"/>
  <c r="G644" i="1" s="1"/>
  <c r="D643" i="1"/>
  <c r="H643" i="1" s="1"/>
  <c r="C643" i="1"/>
  <c r="D642" i="1"/>
  <c r="C642" i="1"/>
  <c r="D641" i="1"/>
  <c r="C641" i="1"/>
  <c r="D638" i="1"/>
  <c r="C637" i="1"/>
  <c r="H632" i="1"/>
  <c r="D632" i="1"/>
  <c r="C632" i="1"/>
  <c r="G632" i="1" s="1"/>
  <c r="D631" i="1"/>
  <c r="H631" i="1" s="1"/>
  <c r="C631" i="1"/>
  <c r="D629"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4" i="1"/>
  <c r="D413" i="1"/>
  <c r="C413" i="1"/>
  <c r="G413" i="1" s="1"/>
  <c r="D412" i="1"/>
  <c r="C412" i="1"/>
  <c r="D411" i="1"/>
  <c r="C411" i="1"/>
  <c r="D406" i="1"/>
  <c r="C406" i="1"/>
  <c r="G406" i="1" s="1"/>
  <c r="D405" i="1"/>
  <c r="C405" i="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D378" i="1"/>
  <c r="C378"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D364" i="1"/>
  <c r="C364" i="1"/>
  <c r="D363" i="1"/>
  <c r="C363" i="1"/>
  <c r="G363" i="1" s="1"/>
  <c r="D362" i="1"/>
  <c r="C362" i="1"/>
  <c r="G362" i="1" s="1"/>
  <c r="D361" i="1"/>
  <c r="C361" i="1"/>
  <c r="G361" i="1" s="1"/>
  <c r="D360" i="1"/>
  <c r="C360" i="1"/>
  <c r="G360" i="1" s="1"/>
  <c r="D359" i="1"/>
  <c r="C359" i="1"/>
  <c r="G359" i="1" s="1"/>
  <c r="D358" i="1"/>
  <c r="C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H343" i="1" s="1"/>
  <c r="D342" i="1"/>
  <c r="C342" i="1"/>
  <c r="H342" i="1" s="1"/>
  <c r="D341" i="1"/>
  <c r="C341" i="1"/>
  <c r="H341" i="1" s="1"/>
  <c r="D340" i="1"/>
  <c r="C340" i="1"/>
  <c r="G340" i="1" s="1"/>
  <c r="D339" i="1"/>
  <c r="D338" i="1"/>
  <c r="C338" i="1"/>
  <c r="H338" i="1" s="1"/>
  <c r="D337" i="1"/>
  <c r="C337" i="1"/>
  <c r="H337" i="1" s="1"/>
  <c r="D336" i="1"/>
  <c r="C336" i="1"/>
  <c r="G336" i="1" s="1"/>
  <c r="D335" i="1"/>
  <c r="C335" i="1"/>
  <c r="H335" i="1" s="1"/>
  <c r="D334" i="1"/>
  <c r="C334" i="1"/>
  <c r="H334" i="1" s="1"/>
  <c r="D333" i="1"/>
  <c r="C333" i="1"/>
  <c r="H333" i="1" s="1"/>
  <c r="D332" i="1"/>
  <c r="C332" i="1"/>
  <c r="G332" i="1" s="1"/>
  <c r="D331" i="1"/>
  <c r="C331" i="1"/>
  <c r="G331" i="1" s="1"/>
  <c r="D330" i="1"/>
  <c r="C330" i="1"/>
  <c r="G330" i="1" s="1"/>
  <c r="D329" i="1"/>
  <c r="C329" i="1"/>
  <c r="H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D181" i="1"/>
  <c r="C181" i="1"/>
  <c r="H181" i="1" s="1"/>
  <c r="D180" i="1"/>
  <c r="C180" i="1"/>
  <c r="D179" i="1"/>
  <c r="C179" i="1"/>
  <c r="H179" i="1" s="1"/>
  <c r="D178" i="1"/>
  <c r="C178" i="1"/>
  <c r="H178" i="1" s="1"/>
  <c r="D177" i="1"/>
  <c r="C177" i="1"/>
  <c r="D176" i="1"/>
  <c r="C176" i="1"/>
  <c r="D175" i="1"/>
  <c r="C175" i="1"/>
  <c r="D174" i="1"/>
  <c r="C174" i="1"/>
  <c r="C173" i="1"/>
  <c r="D172" i="1"/>
  <c r="C172" i="1"/>
  <c r="H172" i="1" s="1"/>
  <c r="D171" i="1"/>
  <c r="C171" i="1"/>
  <c r="H171" i="1" s="1"/>
  <c r="D170" i="1"/>
  <c r="C170" i="1"/>
  <c r="D169" i="1"/>
  <c r="C169" i="1"/>
  <c r="H169" i="1" s="1"/>
  <c r="D168" i="1"/>
  <c r="C168" i="1"/>
  <c r="D167" i="1"/>
  <c r="C167" i="1"/>
  <c r="H167" i="1" s="1"/>
  <c r="D166" i="1"/>
  <c r="C166" i="1"/>
  <c r="D165" i="1"/>
  <c r="C165" i="1"/>
  <c r="D164" i="1"/>
  <c r="C164" i="1"/>
  <c r="H164" i="1" s="1"/>
  <c r="D163" i="1"/>
  <c r="C163" i="1"/>
  <c r="D162" i="1"/>
  <c r="C162" i="1"/>
  <c r="H162" i="1" s="1"/>
  <c r="D161" i="1"/>
  <c r="C161" i="1"/>
  <c r="H161" i="1" s="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5" i="7" l="1"/>
  <c r="H30" i="3"/>
  <c r="C1453" i="1"/>
  <c r="H1453" i="1" s="1"/>
  <c r="E141" i="6"/>
  <c r="G1401" i="1"/>
  <c r="G1403" i="1"/>
  <c r="F107" i="6"/>
  <c r="H1222" i="1"/>
  <c r="H175" i="1"/>
  <c r="H1264" i="1"/>
  <c r="H1576" i="1"/>
  <c r="H1578" i="1"/>
  <c r="H1510" i="1"/>
  <c r="G1505" i="1"/>
  <c r="H1504" i="1"/>
  <c r="G1499" i="1"/>
  <c r="G1501" i="1"/>
  <c r="G1503" i="1"/>
  <c r="H1486" i="1"/>
  <c r="G1485" i="1"/>
  <c r="C1483" i="1"/>
  <c r="H1483" i="1" s="1"/>
  <c r="H1484" i="1"/>
  <c r="G1481" i="1"/>
  <c r="G1483" i="1"/>
  <c r="H1224" i="1"/>
  <c r="F245" i="5"/>
  <c r="H1223" i="1"/>
  <c r="E237" i="5"/>
  <c r="F237" i="5" s="1"/>
  <c r="D1215" i="1"/>
  <c r="H1215" i="1" s="1"/>
  <c r="F238" i="5"/>
  <c r="G1157" i="1"/>
  <c r="G1160" i="1"/>
  <c r="G1155" i="1"/>
  <c r="G1154" i="1"/>
  <c r="F170" i="5"/>
  <c r="F70" i="5"/>
  <c r="G1033" i="1"/>
  <c r="G1030" i="1"/>
  <c r="G1032" i="1"/>
  <c r="G1015" i="1"/>
  <c r="G1014" i="1"/>
  <c r="F35" i="5"/>
  <c r="G1013" i="1"/>
  <c r="E12" i="5"/>
  <c r="F12" i="5" s="1"/>
  <c r="G997" i="1"/>
  <c r="F19" i="5"/>
  <c r="G716" i="1"/>
  <c r="G671" i="1"/>
  <c r="G646" i="1"/>
  <c r="E21" i="9"/>
  <c r="B21" i="9" s="1"/>
  <c r="B274" i="9"/>
  <c r="G642" i="1"/>
  <c r="F652" i="4"/>
  <c r="G405" i="1"/>
  <c r="G379" i="1"/>
  <c r="G378" i="1"/>
  <c r="E350" i="4"/>
  <c r="D345" i="1" s="1"/>
  <c r="G358" i="1"/>
  <c r="G364" i="1"/>
  <c r="G365" i="1"/>
  <c r="G412" i="1"/>
  <c r="G411" i="1"/>
  <c r="E643" i="4"/>
  <c r="D637" i="1" s="1"/>
  <c r="H637" i="1" s="1"/>
  <c r="E196" i="4"/>
  <c r="D192" i="1" s="1"/>
  <c r="H208" i="1"/>
  <c r="H207" i="1"/>
  <c r="H192" i="1"/>
  <c r="H206" i="1"/>
  <c r="H182" i="1"/>
  <c r="F220" i="9"/>
  <c r="H180" i="1"/>
  <c r="F218" i="9"/>
  <c r="H177" i="1"/>
  <c r="H176" i="1"/>
  <c r="H173" i="1"/>
  <c r="H174" i="1"/>
  <c r="F177" i="4"/>
  <c r="H170" i="1"/>
  <c r="H168" i="1"/>
  <c r="H165" i="1"/>
  <c r="E163" i="4"/>
  <c r="D159" i="1" s="1"/>
  <c r="H166" i="1"/>
  <c r="H160" i="1"/>
  <c r="H163" i="1"/>
  <c r="F159" i="4"/>
  <c r="E152" i="4"/>
  <c r="F217" i="9"/>
  <c r="B217" i="9" s="1"/>
  <c r="F83" i="4"/>
  <c r="H149" i="1"/>
  <c r="H150" i="1"/>
  <c r="F153" i="4"/>
  <c r="H130" i="1"/>
  <c r="H131" i="1"/>
  <c r="F125" i="4"/>
  <c r="F124" i="4"/>
  <c r="H108" i="1"/>
  <c r="H64" i="1"/>
  <c r="F50" i="4"/>
  <c r="F68" i="4"/>
  <c r="F214" i="9"/>
  <c r="F216" i="9"/>
  <c r="H1403" i="1"/>
  <c r="H1401" i="1"/>
  <c r="H1155" i="1"/>
  <c r="H1148" i="1"/>
  <c r="H1149" i="1"/>
  <c r="H1048" i="1"/>
  <c r="H1050" i="1"/>
  <c r="H1030" i="1"/>
  <c r="H1032" i="1"/>
  <c r="H1015" i="1"/>
  <c r="H1013" i="1"/>
  <c r="H1014" i="1"/>
  <c r="H1006" i="1"/>
  <c r="H997" i="1"/>
  <c r="H998" i="1"/>
  <c r="H714" i="1"/>
  <c r="H671" i="1"/>
  <c r="H644" i="1"/>
  <c r="H645" i="1"/>
  <c r="H642" i="1"/>
  <c r="H641" i="1"/>
  <c r="D644" i="4"/>
  <c r="E43" i="9"/>
  <c r="B43" i="9" s="1"/>
  <c r="E39" i="9"/>
  <c r="B39" i="9" s="1"/>
  <c r="D152" i="4"/>
  <c r="C148" i="1" s="1"/>
  <c r="D106" i="4"/>
  <c r="D82" i="4"/>
  <c r="G3" i="1"/>
  <c r="G5" i="1"/>
  <c r="G11" i="1"/>
  <c r="G15" i="1"/>
  <c r="G19" i="1"/>
  <c r="G21" i="1"/>
  <c r="G27" i="1"/>
  <c r="G31" i="1"/>
  <c r="G35"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7" i="1"/>
  <c r="G9" i="1"/>
  <c r="G13" i="1"/>
  <c r="G17" i="1"/>
  <c r="G23" i="1"/>
  <c r="G25" i="1"/>
  <c r="G29" i="1"/>
  <c r="G33"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4" i="1"/>
  <c r="G296" i="1"/>
  <c r="G298" i="1"/>
  <c r="G300" i="1"/>
  <c r="G302" i="1"/>
  <c r="G304" i="1"/>
  <c r="H306" i="1"/>
  <c r="G306" i="1"/>
  <c r="G329" i="1"/>
  <c r="G333" i="1"/>
  <c r="G334" i="1"/>
  <c r="G335" i="1"/>
  <c r="G337" i="1"/>
  <c r="G338" i="1"/>
  <c r="G341" i="1"/>
  <c r="G342" i="1"/>
  <c r="G343" i="1"/>
  <c r="H307" i="1"/>
  <c r="H308" i="1"/>
  <c r="H309" i="1"/>
  <c r="H310" i="1"/>
  <c r="H311" i="1"/>
  <c r="H312" i="1"/>
  <c r="H313" i="1"/>
  <c r="H314" i="1"/>
  <c r="H315" i="1"/>
  <c r="H316" i="1"/>
  <c r="H317" i="1"/>
  <c r="H318" i="1"/>
  <c r="H319" i="1"/>
  <c r="H320" i="1"/>
  <c r="H321" i="1"/>
  <c r="H322" i="1"/>
  <c r="H323" i="1"/>
  <c r="H324" i="1"/>
  <c r="H325" i="1"/>
  <c r="H326" i="1"/>
  <c r="H327" i="1"/>
  <c r="H328" i="1"/>
  <c r="H330" i="1"/>
  <c r="H331" i="1"/>
  <c r="H332" i="1"/>
  <c r="H336" i="1"/>
  <c r="H340"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1" i="1"/>
  <c r="G623" i="1"/>
  <c r="G625" i="1"/>
  <c r="G627" i="1"/>
  <c r="G631" i="1"/>
  <c r="G641" i="1"/>
  <c r="G643" i="1"/>
  <c r="G645" i="1"/>
  <c r="G647" i="1"/>
  <c r="G649" i="1"/>
  <c r="G651" i="1"/>
  <c r="G653" i="1"/>
  <c r="G655" i="1"/>
  <c r="G657" i="1"/>
  <c r="G659" i="1"/>
  <c r="G661" i="1"/>
  <c r="G663" i="1"/>
  <c r="G665" i="1"/>
  <c r="H568"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H1165"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H1363"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44" i="4"/>
  <c r="E408" i="4"/>
  <c r="D403" i="1" s="1"/>
  <c r="H1299"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E6" i="4"/>
  <c r="G1445" i="1"/>
  <c r="F45" i="4"/>
  <c r="F51" i="4"/>
  <c r="D133" i="4"/>
  <c r="D139" i="4"/>
  <c r="D163" i="4"/>
  <c r="D215" i="4"/>
  <c r="D263" i="4"/>
  <c r="D344" i="4"/>
  <c r="E636" i="4"/>
  <c r="D630" i="1" s="1"/>
  <c r="H289" i="9"/>
  <c r="E289" i="9" s="1"/>
  <c r="B289" i="9" s="1"/>
  <c r="E176" i="5"/>
  <c r="D42" i="8"/>
  <c r="G20" i="9"/>
  <c r="H20" i="9"/>
  <c r="F152" i="4"/>
  <c r="F364" i="4"/>
  <c r="D396" i="4"/>
  <c r="F416" i="4"/>
  <c r="D421" i="4"/>
  <c r="D459" i="4"/>
  <c r="D515" i="4"/>
  <c r="D529" i="4"/>
  <c r="D567" i="4"/>
  <c r="D593" i="4"/>
  <c r="E142" i="9"/>
  <c r="B142" i="9" s="1"/>
  <c r="F603" i="4"/>
  <c r="D625" i="4"/>
  <c r="D7" i="5"/>
  <c r="D69" i="5"/>
  <c r="D87" i="5"/>
  <c r="E146" i="5"/>
  <c r="D1124" i="1" s="1"/>
  <c r="H1124" i="1" s="1"/>
  <c r="E287" i="9"/>
  <c r="B287" i="9" s="1"/>
  <c r="F149" i="5"/>
  <c r="D190" i="5"/>
  <c r="D206" i="5"/>
  <c r="F5" i="6"/>
  <c r="D129" i="6"/>
  <c r="D141" i="6"/>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77" i="9"/>
  <c r="E277" i="9" s="1"/>
  <c r="B277"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H164" i="9"/>
  <c r="I10" i="9"/>
  <c r="F417" i="4"/>
  <c r="F88" i="5"/>
  <c r="F177" i="5"/>
  <c r="B214" i="9"/>
  <c r="B216" i="9"/>
  <c r="B218" i="9"/>
  <c r="B220" i="9"/>
  <c r="B222" i="9"/>
  <c r="B224" i="9"/>
  <c r="B227" i="9"/>
  <c r="B229" i="9"/>
  <c r="B231" i="9"/>
  <c r="B233" i="9"/>
  <c r="B235" i="9"/>
  <c r="B237" i="9"/>
  <c r="B239" i="9"/>
  <c r="B241" i="9"/>
  <c r="B243" i="9"/>
  <c r="B245" i="9"/>
  <c r="B247" i="9"/>
  <c r="B249" i="9"/>
  <c r="B251" i="9"/>
  <c r="B253" i="9"/>
  <c r="B255" i="9"/>
  <c r="B257" i="9"/>
  <c r="B259" i="9"/>
  <c r="B261" i="9"/>
  <c r="B263" i="9"/>
  <c r="B265" i="9"/>
  <c r="B267" i="9"/>
  <c r="B269" i="9"/>
  <c r="B271" i="9"/>
  <c r="G297" i="9" l="1"/>
  <c r="E297" i="9" s="1"/>
  <c r="C1436" i="1"/>
  <c r="H29" i="3"/>
  <c r="I28" i="3"/>
  <c r="D1435" i="1"/>
  <c r="D1214" i="1"/>
  <c r="I23" i="3"/>
  <c r="E7" i="5"/>
  <c r="F7" i="5" s="1"/>
  <c r="D990" i="1"/>
  <c r="F212" i="9"/>
  <c r="B212" i="9" s="1"/>
  <c r="E407" i="4"/>
  <c r="D402" i="1" s="1"/>
  <c r="G637" i="1"/>
  <c r="F643" i="4"/>
  <c r="F196" i="4"/>
  <c r="H148" i="1"/>
  <c r="E151" i="4"/>
  <c r="D148" i="1"/>
  <c r="G148" i="1" s="1"/>
  <c r="F644" i="4"/>
  <c r="C638" i="1"/>
  <c r="E20" i="9"/>
  <c r="B20" i="9" s="1"/>
  <c r="F106" i="4"/>
  <c r="C102" i="1"/>
  <c r="F82" i="4"/>
  <c r="C78" i="1"/>
  <c r="F141" i="6"/>
  <c r="H28" i="3"/>
  <c r="C1435" i="1"/>
  <c r="G292" i="9"/>
  <c r="E292" i="9" s="1"/>
  <c r="B292" i="9" s="1"/>
  <c r="F206" i="5"/>
  <c r="C1183" i="1"/>
  <c r="D176" i="5"/>
  <c r="F87" i="5"/>
  <c r="C1065" i="1"/>
  <c r="H20" i="3"/>
  <c r="C985" i="1"/>
  <c r="F593" i="4"/>
  <c r="C587" i="1"/>
  <c r="D528" i="4"/>
  <c r="F529" i="4"/>
  <c r="C523" i="1"/>
  <c r="F459" i="4"/>
  <c r="C453" i="1"/>
  <c r="K1432" i="9"/>
  <c r="G295" i="9"/>
  <c r="E295" i="9" s="1"/>
  <c r="B295" i="9" s="1"/>
  <c r="I34" i="3"/>
  <c r="C1517" i="1"/>
  <c r="E175" i="5"/>
  <c r="D1152" i="1" s="1"/>
  <c r="I22" i="3"/>
  <c r="D1153" i="1"/>
  <c r="E68" i="5"/>
  <c r="F344" i="4"/>
  <c r="C339" i="1"/>
  <c r="F263" i="4"/>
  <c r="C259" i="1"/>
  <c r="F163" i="4"/>
  <c r="C159" i="1"/>
  <c r="F133" i="4"/>
  <c r="C129" i="1"/>
  <c r="E412" i="4"/>
  <c r="I16" i="3"/>
  <c r="D2" i="1"/>
  <c r="D151" i="4"/>
  <c r="G1124" i="1"/>
  <c r="E164" i="9"/>
  <c r="B164" i="9" s="1"/>
  <c r="B191" i="9"/>
  <c r="F129" i="6"/>
  <c r="C1423" i="1"/>
  <c r="G299" i="9"/>
  <c r="E299" i="9" s="1"/>
  <c r="G291" i="9"/>
  <c r="E291" i="9" s="1"/>
  <c r="B291" i="9" s="1"/>
  <c r="F190" i="5"/>
  <c r="C1167" i="1"/>
  <c r="D68" i="5"/>
  <c r="D6" i="5" s="1"/>
  <c r="F69" i="5"/>
  <c r="C1047" i="1"/>
  <c r="F625" i="4"/>
  <c r="C619" i="1"/>
  <c r="F567" i="4"/>
  <c r="C561" i="1"/>
  <c r="F515" i="4"/>
  <c r="C509" i="1"/>
  <c r="D420" i="4"/>
  <c r="F421" i="4"/>
  <c r="C415" i="1"/>
  <c r="F396" i="4"/>
  <c r="D350" i="4"/>
  <c r="C391" i="1"/>
  <c r="G294" i="9"/>
  <c r="E294" i="9" s="1"/>
  <c r="D298" i="4"/>
  <c r="F215" i="4"/>
  <c r="C211" i="1"/>
  <c r="F139" i="4"/>
  <c r="C135" i="1"/>
  <c r="I1479" i="1"/>
  <c r="I1477" i="1"/>
  <c r="I1460" i="1"/>
  <c r="I1458" i="1"/>
  <c r="I1456" i="1"/>
  <c r="I1451" i="1"/>
  <c r="I1449" i="1"/>
  <c r="I1447" i="1"/>
  <c r="D6" i="4"/>
  <c r="I1473" i="1"/>
  <c r="I1471" i="1"/>
  <c r="I1468" i="1"/>
  <c r="I1466" i="1"/>
  <c r="I1464" i="1"/>
  <c r="I1462" i="1"/>
  <c r="G1436" i="1" l="1"/>
  <c r="H1436" i="1"/>
  <c r="E296" i="9"/>
  <c r="I10" i="3" s="1"/>
  <c r="B297" i="9"/>
  <c r="H1214" i="1"/>
  <c r="G1214" i="1"/>
  <c r="G990" i="1"/>
  <c r="H990" i="1"/>
  <c r="D985" i="1"/>
  <c r="I20" i="3"/>
  <c r="D147" i="1"/>
  <c r="E289" i="4"/>
  <c r="I17" i="3"/>
  <c r="G638" i="1"/>
  <c r="H638" i="1"/>
  <c r="H102" i="1"/>
  <c r="G102" i="1"/>
  <c r="H78" i="1"/>
  <c r="G78" i="1"/>
  <c r="C984" i="1"/>
  <c r="B294" i="9"/>
  <c r="E293" i="9"/>
  <c r="D408" i="4"/>
  <c r="F350" i="4"/>
  <c r="C345" i="1"/>
  <c r="G415" i="1"/>
  <c r="H415" i="1"/>
  <c r="F420" i="4"/>
  <c r="D635" i="4"/>
  <c r="C414" i="1"/>
  <c r="H1167" i="1"/>
  <c r="G1167" i="1"/>
  <c r="G1423" i="1"/>
  <c r="H1423" i="1"/>
  <c r="H9" i="3"/>
  <c r="H129" i="1"/>
  <c r="G129" i="1"/>
  <c r="H159" i="1"/>
  <c r="G159" i="1"/>
  <c r="H259" i="1"/>
  <c r="G259" i="1"/>
  <c r="H339" i="1"/>
  <c r="G339" i="1"/>
  <c r="I21" i="3"/>
  <c r="D1046" i="1"/>
  <c r="E6" i="5"/>
  <c r="F6" i="5" s="1"/>
  <c r="H1517" i="1"/>
  <c r="G1517" i="1"/>
  <c r="H11" i="3"/>
  <c r="E19" i="9"/>
  <c r="G453" i="1"/>
  <c r="H453" i="1"/>
  <c r="G523" i="1"/>
  <c r="H523" i="1"/>
  <c r="D636" i="4"/>
  <c r="F528" i="4"/>
  <c r="C522" i="1"/>
  <c r="H1183" i="1"/>
  <c r="G1183" i="1"/>
  <c r="D412" i="4"/>
  <c r="F6" i="4"/>
  <c r="H16" i="3"/>
  <c r="C2" i="1"/>
  <c r="H135" i="1"/>
  <c r="G135" i="1"/>
  <c r="H211" i="1"/>
  <c r="G211" i="1"/>
  <c r="D407" i="4"/>
  <c r="F298" i="4"/>
  <c r="C293" i="1"/>
  <c r="G391" i="1"/>
  <c r="H391" i="1"/>
  <c r="G509" i="1"/>
  <c r="H509" i="1"/>
  <c r="G561" i="1"/>
  <c r="H561" i="1"/>
  <c r="G619" i="1"/>
  <c r="H619" i="1"/>
  <c r="G1047" i="1"/>
  <c r="H1047" i="1"/>
  <c r="F68" i="5"/>
  <c r="H21" i="3"/>
  <c r="C1046" i="1"/>
  <c r="B299" i="9"/>
  <c r="E298" i="9"/>
  <c r="H17" i="3"/>
  <c r="D289" i="4"/>
  <c r="D290" i="4" s="1"/>
  <c r="F151" i="4"/>
  <c r="C147" i="1"/>
  <c r="E639" i="4"/>
  <c r="D407" i="1"/>
  <c r="G587" i="1"/>
  <c r="H587" i="1"/>
  <c r="G985" i="1"/>
  <c r="H985" i="1"/>
  <c r="G1065" i="1"/>
  <c r="H1065" i="1"/>
  <c r="D175" i="5"/>
  <c r="G276" i="9" s="1"/>
  <c r="F176" i="5"/>
  <c r="H22" i="3"/>
  <c r="C1153" i="1"/>
  <c r="G1435" i="1"/>
  <c r="H1435" i="1"/>
  <c r="E291" i="4" l="1"/>
  <c r="D287" i="1" s="1"/>
  <c r="E290" i="4"/>
  <c r="D286" i="1" s="1"/>
  <c r="D285" i="1"/>
  <c r="E413" i="4"/>
  <c r="G1153" i="1"/>
  <c r="H1153" i="1"/>
  <c r="D633" i="1"/>
  <c r="H293" i="1"/>
  <c r="G293" i="1"/>
  <c r="F407" i="4"/>
  <c r="C402" i="1"/>
  <c r="C286" i="1"/>
  <c r="G522" i="1"/>
  <c r="H522" i="1"/>
  <c r="F636" i="4"/>
  <c r="C630" i="1"/>
  <c r="N3" i="9"/>
  <c r="I11" i="3"/>
  <c r="K3" i="9"/>
  <c r="I9" i="3"/>
  <c r="F635" i="4"/>
  <c r="C629" i="1"/>
  <c r="G345" i="1"/>
  <c r="H345" i="1"/>
  <c r="F408" i="4"/>
  <c r="C403" i="1"/>
  <c r="F175" i="5"/>
  <c r="C1152" i="1"/>
  <c r="H147" i="1"/>
  <c r="G147" i="1"/>
  <c r="D413" i="4"/>
  <c r="D414" i="4" s="1"/>
  <c r="D291" i="4"/>
  <c r="F289" i="4"/>
  <c r="C285" i="1"/>
  <c r="G1046" i="1"/>
  <c r="H1046" i="1"/>
  <c r="H2" i="1"/>
  <c r="G2" i="1"/>
  <c r="D639" i="4"/>
  <c r="F412" i="4"/>
  <c r="C407" i="1"/>
  <c r="H276" i="9"/>
  <c r="E276" i="9" s="1"/>
  <c r="D984" i="1"/>
  <c r="G984" i="1" s="1"/>
  <c r="G414" i="1"/>
  <c r="H414" i="1"/>
  <c r="G282" i="9"/>
  <c r="E282" i="9" s="1"/>
  <c r="B282" i="9" s="1"/>
  <c r="E415" i="4" l="1"/>
  <c r="D410" i="1" s="1"/>
  <c r="E414" i="4"/>
  <c r="D409" i="1" s="1"/>
  <c r="D408" i="1"/>
  <c r="E640" i="4"/>
  <c r="F290" i="4"/>
  <c r="B276" i="9"/>
  <c r="E275" i="9"/>
  <c r="G407" i="1"/>
  <c r="H407" i="1"/>
  <c r="F414" i="4"/>
  <c r="C409" i="1"/>
  <c r="F639" i="4"/>
  <c r="C633" i="1"/>
  <c r="H285" i="1"/>
  <c r="G285" i="1"/>
  <c r="F291" i="4"/>
  <c r="C287" i="1"/>
  <c r="G1152" i="1"/>
  <c r="H1152" i="1"/>
  <c r="H984" i="1"/>
  <c r="H8" i="3"/>
  <c r="D640" i="4"/>
  <c r="D415" i="4"/>
  <c r="F413" i="4"/>
  <c r="C408" i="1"/>
  <c r="G403" i="1"/>
  <c r="H403" i="1"/>
  <c r="G629" i="1"/>
  <c r="H629" i="1"/>
  <c r="G630" i="1"/>
  <c r="H630" i="1"/>
  <c r="H286" i="1"/>
  <c r="G286" i="1"/>
  <c r="G402" i="1"/>
  <c r="H402" i="1"/>
  <c r="D634" i="1" l="1"/>
  <c r="E641" i="4"/>
  <c r="E642" i="4"/>
  <c r="G408" i="1"/>
  <c r="H408" i="1"/>
  <c r="F415" i="4"/>
  <c r="C410" i="1"/>
  <c r="D642" i="4"/>
  <c r="F640" i="4"/>
  <c r="C634" i="1"/>
  <c r="G409" i="1"/>
  <c r="H409" i="1"/>
  <c r="M3" i="9"/>
  <c r="I8" i="3"/>
  <c r="H287" i="1"/>
  <c r="G287" i="1"/>
  <c r="G633" i="1"/>
  <c r="H633" i="1"/>
  <c r="D641" i="4"/>
  <c r="D636" i="1" l="1"/>
  <c r="E646" i="4"/>
  <c r="D635" i="1"/>
  <c r="E645" i="4"/>
  <c r="G410" i="1"/>
  <c r="H410" i="1"/>
  <c r="D645" i="4"/>
  <c r="F641" i="4"/>
  <c r="C635" i="1"/>
  <c r="G634" i="1"/>
  <c r="H634" i="1"/>
  <c r="D646" i="4"/>
  <c r="F642" i="4"/>
  <c r="C636" i="1"/>
  <c r="I18" i="3" l="1"/>
  <c r="D639" i="1"/>
  <c r="D640" i="1"/>
  <c r="I19" i="3"/>
  <c r="G636" i="1"/>
  <c r="H636" i="1"/>
  <c r="F646" i="4"/>
  <c r="H19" i="3"/>
  <c r="C640" i="1"/>
  <c r="G635" i="1"/>
  <c r="H635" i="1"/>
  <c r="F645" i="4"/>
  <c r="H18" i="3"/>
  <c r="C639" i="1"/>
  <c r="H7" i="3" s="1"/>
  <c r="J3" i="9" l="1"/>
  <c r="I7" i="3"/>
  <c r="G639" i="1"/>
  <c r="H639" i="1"/>
  <c r="G640" i="1"/>
  <c r="H640" i="1"/>
  <c r="L272" i="9" l="1"/>
  <c r="M272" i="9"/>
  <c r="H18" i="9"/>
  <c r="G18" i="9"/>
  <c r="E18" i="9" s="1"/>
  <c r="B18" i="9" s="1"/>
  <c r="J17" i="9"/>
  <c r="I6" i="9"/>
  <c r="J7" i="9"/>
  <c r="K8" i="9"/>
  <c r="J11" i="9"/>
  <c r="K12" i="9"/>
  <c r="H15" i="9"/>
  <c r="G16" i="9"/>
  <c r="G17" i="9"/>
  <c r="I5" i="9"/>
  <c r="J6" i="9"/>
  <c r="K7" i="9"/>
  <c r="I9" i="9"/>
  <c r="J10" i="9"/>
  <c r="K11" i="9"/>
  <c r="I13" i="9"/>
  <c r="G15" i="9"/>
  <c r="H16" i="9"/>
  <c r="H17" i="9"/>
  <c r="J5" i="9"/>
  <c r="K6" i="9"/>
  <c r="I8" i="9"/>
  <c r="J9" i="9"/>
  <c r="K10" i="9"/>
  <c r="I12" i="9"/>
  <c r="J13" i="9"/>
  <c r="M15" i="9"/>
  <c r="L16" i="9"/>
  <c r="I17" i="9"/>
  <c r="K5" i="9"/>
  <c r="I7" i="9"/>
  <c r="J8" i="9"/>
  <c r="K9" i="9"/>
  <c r="I11" i="9"/>
  <c r="J12" i="9"/>
  <c r="K13" i="9"/>
  <c r="L15" i="9"/>
  <c r="M16" i="9"/>
  <c r="F272" i="9" l="1"/>
  <c r="B272" i="9" s="1"/>
  <c r="E7" i="9"/>
  <c r="B7" i="9" s="1"/>
  <c r="E11" i="9"/>
  <c r="B11" i="9" s="1"/>
  <c r="F15" i="9"/>
  <c r="E15" i="9"/>
  <c r="F16" i="9"/>
  <c r="E8" i="9"/>
  <c r="B8" i="9" s="1"/>
  <c r="E13" i="9"/>
  <c r="B13" i="9" s="1"/>
  <c r="E10" i="9"/>
  <c r="B10" i="9" s="1"/>
  <c r="E5" i="9"/>
  <c r="E16" i="9"/>
  <c r="E6" i="9"/>
  <c r="B6" i="9" s="1"/>
  <c r="E12" i="9"/>
  <c r="B12" i="9" s="1"/>
  <c r="E9" i="9"/>
  <c r="B9" i="9" s="1"/>
  <c r="E17" i="9"/>
  <c r="B17" i="9" s="1"/>
  <c r="F19" i="9"/>
  <c r="F14" i="9" l="1"/>
  <c r="F3" i="9" s="1"/>
  <c r="B15" i="9"/>
  <c r="B16"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<sst xmlns="http://schemas.openxmlformats.org/spreadsheetml/2006/main" count="4313" uniqueCount="3394">
  <si>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</si>
  <si>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</si>
  <si>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</si>
  <si>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</si>
  <si>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</si>
  <si>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</si>
  <si>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</si>
  <si>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</si>
  <si>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</si>
  <si>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</si>
  <si>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</si>
  <si>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</si>
  <si>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</si>
  <si>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</si>
  <si>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</si>
  <si>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</si>
  <si>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</si>
  <si>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</si>
  <si>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</si>
  <si>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</si>
  <si>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</si>
  <si>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</si>
  <si>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</si>
  <si>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</si>
  <si>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</si>
  <si>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</si>
  <si>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</si>
  <si>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</si>
  <si>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</si>
  <si>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</si>
  <si>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</si>
  <si>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NARODNA KNJIŽNICA I ČITAONICA OKUČANI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</si>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</sst>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224673</v>
      </c>
      <c r="D2" s="6">
        <f>'PR-RAS'!E6</f>
        <v>203007.67</v>
      </c>
      <c r="E2" s="6">
        <v>0</v>
      </c>
      <c r="F2" s="6">
        <v>0</v>
      </c>
      <c r="G2" s="7">
        <f t="shared" ref="G2:G264" si="0">(B2/1000)*(C2*1+D2*2)</f>
        <v>630.68834000000015</v>
      </c>
      <c r="H2" s="7">
        <f t="shared" ref="H2:H264" si="1">ABS(C2-ROUND(C2,0))+ABS(D2-ROUND(D2,0))</f>
        <v>0.32999999998719431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62500</v>
      </c>
      <c r="D46" s="1">
        <f>'PR-RAS'!E50</f>
        <v>31000</v>
      </c>
      <c r="E46" s="1">
        <v>0</v>
      </c>
      <c r="F46" s="1">
        <v>0</v>
      </c>
      <c r="G46" s="2">
        <f t="shared" si="0"/>
        <v>5602.5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62500</v>
      </c>
      <c r="D64" s="1">
        <f>'PR-RAS'!E68</f>
        <v>31000</v>
      </c>
      <c r="E64" s="1">
        <v>0</v>
      </c>
      <c r="F64" s="1">
        <v>0</v>
      </c>
      <c r="G64" s="2">
        <f t="shared" si="0"/>
        <v>7843.5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62500</v>
      </c>
      <c r="D66" s="1">
        <f>'PR-RAS'!E70</f>
        <v>31000</v>
      </c>
      <c r="E66" s="1">
        <v>0</v>
      </c>
      <c r="F66" s="1">
        <v>0</v>
      </c>
      <c r="G66" s="2">
        <f t="shared" si="0"/>
        <v>8092.5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0.13</v>
      </c>
      <c r="E78" s="1">
        <v>0</v>
      </c>
      <c r="F78" s="1">
        <v>0</v>
      </c>
      <c r="G78" s="2">
        <f t="shared" si="0"/>
        <v>9.7019999999999995E-2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0.13</v>
      </c>
      <c r="E79" s="1">
        <v>0</v>
      </c>
      <c r="F79" s="1">
        <v>0</v>
      </c>
      <c r="G79" s="2">
        <f t="shared" si="0"/>
        <v>9.8280000000000006E-2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0.13</v>
      </c>
      <c r="E81" s="1">
        <v>0</v>
      </c>
      <c r="F81" s="1">
        <v>0</v>
      </c>
      <c r="G81" s="2">
        <f t="shared" si="0"/>
        <v>0.1008</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1465</v>
      </c>
      <c r="D102" s="1">
        <f>'PR-RAS'!E106</f>
        <v>1533</v>
      </c>
      <c r="E102" s="1">
        <v>0</v>
      </c>
      <c r="F102" s="1">
        <v>0</v>
      </c>
      <c r="G102" s="2">
        <f t="shared" si="0"/>
        <v>457.63100000000003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1465</v>
      </c>
      <c r="D108" s="1">
        <f>'PR-RAS'!E112</f>
        <v>1533</v>
      </c>
      <c r="E108" s="1">
        <v>0</v>
      </c>
      <c r="F108" s="1">
        <v>0</v>
      </c>
      <c r="G108" s="2">
        <f t="shared" si="0"/>
        <v>484.81700000000001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1465</v>
      </c>
      <c r="D113" s="1">
        <f>'PR-RAS'!E117</f>
        <v>1533</v>
      </c>
      <c r="E113" s="1">
        <v>0</v>
      </c>
      <c r="F113" s="1">
        <v>0</v>
      </c>
      <c r="G113" s="2">
        <f t="shared" si="0"/>
        <v>507.47200000000004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565</v>
      </c>
      <c r="D120" s="1">
        <f>'PR-RAS'!E124</f>
        <v>424.5</v>
      </c>
      <c r="E120" s="1">
        <v>0</v>
      </c>
      <c r="F120" s="1">
        <v>0</v>
      </c>
      <c r="G120" s="2">
        <f t="shared" si="0"/>
        <v>168.26599999999999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565</v>
      </c>
      <c r="D121" s="1">
        <f>'PR-RAS'!E125</f>
        <v>424.5</v>
      </c>
      <c r="E121" s="1">
        <v>0</v>
      </c>
      <c r="F121" s="1">
        <v>0</v>
      </c>
      <c r="G121" s="2">
        <f t="shared" si="0"/>
        <v>169.68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565</v>
      </c>
      <c r="D123" s="1">
        <f>'PR-RAS'!E127</f>
        <v>424.5</v>
      </c>
      <c r="E123" s="1">
        <v>0</v>
      </c>
      <c r="F123" s="1">
        <v>0</v>
      </c>
      <c r="G123" s="2">
        <f t="shared" si="0"/>
        <v>172.50800000000001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160142</v>
      </c>
      <c r="D129" s="1">
        <f>'PR-RAS'!E133</f>
        <v>170050.04</v>
      </c>
      <c r="E129" s="1">
        <v>0</v>
      </c>
      <c r="F129" s="1">
        <v>0</v>
      </c>
      <c r="G129" s="2">
        <f t="shared" si="0"/>
        <v>64030.986240000006</v>
      </c>
      <c r="H129" s="2">
        <f t="shared" si="1"/>
        <v>4.0000000008149073E-2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160142</v>
      </c>
      <c r="D130" s="1">
        <f>'PR-RAS'!E134</f>
        <v>170050.04</v>
      </c>
      <c r="E130" s="1">
        <v>0</v>
      </c>
      <c r="F130" s="1">
        <v>0</v>
      </c>
      <c r="G130" s="2">
        <f t="shared" si="0"/>
        <v>64531.228320000002</v>
      </c>
      <c r="H130" s="2">
        <f t="shared" si="1"/>
        <v>4.0000000008149073E-2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149002</v>
      </c>
      <c r="D131" s="1">
        <f>'PR-RAS'!E135</f>
        <v>160000</v>
      </c>
      <c r="E131" s="1">
        <v>0</v>
      </c>
      <c r="F131" s="1">
        <v>0</v>
      </c>
      <c r="G131" s="2">
        <f t="shared" si="0"/>
        <v>60970.26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11140</v>
      </c>
      <c r="D132" s="1">
        <f>'PR-RAS'!E136</f>
        <v>10050.040000000001</v>
      </c>
      <c r="E132" s="1">
        <v>0</v>
      </c>
      <c r="F132" s="1">
        <v>0</v>
      </c>
      <c r="G132" s="2">
        <f t="shared" si="0"/>
        <v>4092.4504800000004</v>
      </c>
      <c r="H132" s="2">
        <f t="shared" si="1"/>
        <v>4.0000000000873115E-2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146253</v>
      </c>
      <c r="D147" s="1">
        <f>'PR-RAS'!E151</f>
        <v>158091.75999999998</v>
      </c>
      <c r="E147" s="1">
        <v>0</v>
      </c>
      <c r="F147" s="1">
        <v>0</v>
      </c>
      <c r="G147" s="2">
        <f t="shared" si="0"/>
        <v>67515.731919999991</v>
      </c>
      <c r="H147" s="2">
        <f t="shared" si="1"/>
        <v>0.2400000000197906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117522</v>
      </c>
      <c r="D148" s="1">
        <f>'PR-RAS'!E152</f>
        <v>123797.80999999998</v>
      </c>
      <c r="E148" s="1">
        <v>0</v>
      </c>
      <c r="F148" s="1">
        <v>0</v>
      </c>
      <c r="G148" s="2">
        <f t="shared" si="0"/>
        <v>53672.290139999997</v>
      </c>
      <c r="H148" s="2">
        <f t="shared" si="1"/>
        <v>0.19000000001688022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95985</v>
      </c>
      <c r="D149" s="1">
        <f>'PR-RAS'!E153</f>
        <v>98852.76</v>
      </c>
      <c r="E149" s="1">
        <v>0</v>
      </c>
      <c r="F149" s="1">
        <v>0</v>
      </c>
      <c r="G149" s="2">
        <f t="shared" si="0"/>
        <v>43466.196960000001</v>
      </c>
      <c r="H149" s="2">
        <f t="shared" si="1"/>
        <v>0.24000000000523869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95985</v>
      </c>
      <c r="D150" s="1">
        <f>'PR-RAS'!E154</f>
        <v>98852.76</v>
      </c>
      <c r="E150" s="1">
        <v>0</v>
      </c>
      <c r="F150" s="1">
        <v>0</v>
      </c>
      <c r="G150" s="2">
        <f t="shared" si="0"/>
        <v>43759.887479999998</v>
      </c>
      <c r="H150" s="2">
        <f t="shared" si="1"/>
        <v>0.24000000000523869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5700</v>
      </c>
      <c r="D154" s="1">
        <f>'PR-RAS'!E158</f>
        <v>8634.5400000000009</v>
      </c>
      <c r="E154" s="1">
        <v>0</v>
      </c>
      <c r="F154" s="1">
        <v>0</v>
      </c>
      <c r="G154" s="2">
        <f t="shared" si="0"/>
        <v>3514.2692400000001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15837</v>
      </c>
      <c r="D155" s="1">
        <f>'PR-RAS'!E159</f>
        <v>16310.51</v>
      </c>
      <c r="E155" s="1">
        <v>0</v>
      </c>
      <c r="F155" s="1">
        <v>0</v>
      </c>
      <c r="G155" s="2">
        <f t="shared" si="0"/>
        <v>7462.5350800000006</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15837</v>
      </c>
      <c r="D157" s="1">
        <f>'PR-RAS'!E161</f>
        <v>16310.51</v>
      </c>
      <c r="E157" s="1">
        <v>0</v>
      </c>
      <c r="F157" s="1">
        <v>0</v>
      </c>
      <c r="G157" s="2">
        <f t="shared" si="0"/>
        <v>7559.4511200000006</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27025</v>
      </c>
      <c r="D159" s="1">
        <f>'PR-RAS'!E163</f>
        <v>32186.289999999997</v>
      </c>
      <c r="E159" s="1">
        <v>0</v>
      </c>
      <c r="F159" s="1">
        <v>0</v>
      </c>
      <c r="G159" s="2">
        <f t="shared" si="0"/>
        <v>14440.817639999997</v>
      </c>
      <c r="H159" s="2">
        <f t="shared" si="1"/>
        <v>0.28999999999723514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v>
      </c>
      <c r="D160" s="1">
        <f>'PR-RAS'!E164</f>
        <v>2150</v>
      </c>
      <c r="E160" s="1">
        <v>0</v>
      </c>
      <c r="F160" s="1">
        <v>0</v>
      </c>
      <c r="G160" s="2">
        <f t="shared" si="0"/>
        <v>737.76</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2150</v>
      </c>
      <c r="E163" s="1">
        <v>0</v>
      </c>
      <c r="F163" s="1">
        <v>0</v>
      </c>
      <c r="G163" s="2">
        <f t="shared" si="0"/>
        <v>696.6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v>
      </c>
      <c r="D164" s="1">
        <f>'PR-RAS'!E168</f>
        <v>0</v>
      </c>
      <c r="E164" s="1">
        <v>0</v>
      </c>
      <c r="F164" s="1">
        <v>0</v>
      </c>
      <c r="G164" s="2">
        <f t="shared" si="0"/>
        <v>55.42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7085</v>
      </c>
      <c r="D165" s="1">
        <f>'PR-RAS'!E169</f>
        <v>9461.73</v>
      </c>
      <c r="E165" s="1">
        <v>0</v>
      </c>
      <c r="F165" s="1">
        <v>0</v>
      </c>
      <c r="G165" s="2">
        <f t="shared" si="0"/>
        <v>4265.3874400000004</v>
      </c>
      <c r="H165" s="2">
        <f t="shared" si="1"/>
        <v>0.27000000000043656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4254</v>
      </c>
      <c r="D166" s="1">
        <f>'PR-RAS'!E170</f>
        <v>4278.04</v>
      </c>
      <c r="E166" s="1">
        <v>0</v>
      </c>
      <c r="F166" s="1">
        <v>0</v>
      </c>
      <c r="G166" s="2">
        <f t="shared" si="0"/>
        <v>2113.6632</v>
      </c>
      <c r="H166" s="2">
        <f t="shared" si="1"/>
        <v>3.999999999996362E-2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2831</v>
      </c>
      <c r="D168" s="1">
        <f>'PR-RAS'!E172</f>
        <v>4733.6899999999996</v>
      </c>
      <c r="E168" s="1">
        <v>0</v>
      </c>
      <c r="F168" s="1">
        <v>0</v>
      </c>
      <c r="G168" s="2">
        <f t="shared" si="0"/>
        <v>2053.8294599999999</v>
      </c>
      <c r="H168" s="2">
        <f t="shared" si="1"/>
        <v>0.31000000000040018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450</v>
      </c>
      <c r="E170" s="1">
        <v>0</v>
      </c>
      <c r="F170" s="1">
        <v>0</v>
      </c>
      <c r="G170" s="2">
        <f t="shared" si="0"/>
        <v>152.10000000000002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19600</v>
      </c>
      <c r="D173" s="1">
        <f>'PR-RAS'!E177</f>
        <v>20574.559999999998</v>
      </c>
      <c r="E173" s="1">
        <v>0</v>
      </c>
      <c r="F173" s="1">
        <v>0</v>
      </c>
      <c r="G173" s="2">
        <f t="shared" si="0"/>
        <v>10448.848639999998</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2412</v>
      </c>
      <c r="D174" s="1">
        <f>'PR-RAS'!E178</f>
        <v>2699.56</v>
      </c>
      <c r="E174" s="1">
        <v>0</v>
      </c>
      <c r="F174" s="1">
        <v>0</v>
      </c>
      <c r="G174" s="2">
        <f t="shared" si="0"/>
        <v>1351.32376</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1538</v>
      </c>
      <c r="D175" s="1">
        <f>'PR-RAS'!E179</f>
        <v>347.5</v>
      </c>
      <c r="E175" s="1">
        <v>0</v>
      </c>
      <c r="F175" s="1">
        <v>0</v>
      </c>
      <c r="G175" s="2">
        <f t="shared" si="0"/>
        <v>388.54199999999997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1000</v>
      </c>
      <c r="D176" s="1">
        <f>'PR-RAS'!E180</f>
        <v>1500</v>
      </c>
      <c r="E176" s="1">
        <v>0</v>
      </c>
      <c r="F176" s="1">
        <v>0</v>
      </c>
      <c r="G176" s="2">
        <f t="shared" si="0"/>
        <v>700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v>
      </c>
      <c r="D177" s="1">
        <f>'PR-RAS'!E181</f>
        <v>0</v>
      </c>
      <c r="E177" s="1">
        <v>0</v>
      </c>
      <c r="F177" s="1">
        <v>0</v>
      </c>
      <c r="G177" s="2">
        <f t="shared" si="0"/>
        <v>29.391999999999999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1200</v>
      </c>
      <c r="E179" s="1">
        <v>0</v>
      </c>
      <c r="F179" s="1">
        <v>0</v>
      </c>
      <c r="G179" s="2">
        <f t="shared" si="0"/>
        <v>427.2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13733</v>
      </c>
      <c r="D180" s="1">
        <f>'PR-RAS'!E184</f>
        <v>13980</v>
      </c>
      <c r="E180" s="1">
        <v>0</v>
      </c>
      <c r="F180" s="1">
        <v>0</v>
      </c>
      <c r="G180" s="2">
        <f t="shared" si="0"/>
        <v>7463.0469999999996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750</v>
      </c>
      <c r="D182" s="1">
        <f>'PR-RAS'!E186</f>
        <v>847.5</v>
      </c>
      <c r="E182" s="1">
        <v>0</v>
      </c>
      <c r="F182" s="1">
        <v>0</v>
      </c>
      <c r="G182" s="2">
        <f t="shared" si="0"/>
        <v>442.54499999999996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1706</v>
      </c>
      <c r="D192" s="1">
        <f>'PR-RAS'!E196</f>
        <v>2107.66</v>
      </c>
      <c r="E192" s="1">
        <v>0</v>
      </c>
      <c r="F192" s="1">
        <v>0</v>
      </c>
      <c r="G192" s="2">
        <f t="shared" si="0"/>
        <v>1130.9721199999999</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1706</v>
      </c>
      <c r="D206" s="1">
        <f>'PR-RAS'!E210</f>
        <v>2107.66</v>
      </c>
      <c r="E206" s="1">
        <v>0</v>
      </c>
      <c r="F206" s="1">
        <v>0</v>
      </c>
      <c r="G206" s="2">
        <f t="shared" si="0"/>
        <v>1213.8706</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1706</v>
      </c>
      <c r="D207" s="1">
        <f>'PR-RAS'!E211</f>
        <v>2107.66</v>
      </c>
      <c r="E207" s="1">
        <v>0</v>
      </c>
      <c r="F207" s="1">
        <v>0</v>
      </c>
      <c r="G207" s="2">
        <f t="shared" si="0"/>
        <v>1219.7919199999999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146253</v>
      </c>
      <c r="D285" s="1">
        <f>'PR-RAS'!E289</f>
        <v>158091.75999999998</v>
      </c>
      <c r="E285" s="1">
        <v>0</v>
      </c>
      <c r="F285" s="1">
        <v>0</v>
      </c>
      <c r="G285" s="2">
        <f t="shared" si="8"/>
        <v>131331.97167999999</v>
      </c>
      <c r="H285" s="2">
        <f t="shared" si="9"/>
        <v>0.2400000000197906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78420</v>
      </c>
      <c r="D286" s="1">
        <f>'PR-RAS'!E290</f>
        <v>44915.910000000033</v>
      </c>
      <c r="E286" s="1">
        <v>0</v>
      </c>
      <c r="F286" s="1">
        <v>0</v>
      </c>
      <c r="G286" s="2">
        <f t="shared" si="8"/>
        <v>47951.768700000015</v>
      </c>
      <c r="H286" s="2">
        <f t="shared" si="9"/>
        <v>8.999999996740371E-2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21931</v>
      </c>
      <c r="D288" s="1">
        <f>'PR-RAS'!E292</f>
        <v>100350.42</v>
      </c>
      <c r="E288" s="1">
        <v>0</v>
      </c>
      <c r="F288" s="1">
        <v>0</v>
      </c>
      <c r="G288" s="2">
        <f t="shared" si="8"/>
        <v>63895.338079999994</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89039</v>
      </c>
      <c r="D345" s="1">
        <f>'PR-RAS'!E350</f>
        <v>41386.119999999995</v>
      </c>
      <c r="E345" s="1">
        <v>0</v>
      </c>
      <c r="F345" s="1">
        <v>0</v>
      </c>
      <c r="G345" s="2">
        <f t="shared" si="8"/>
        <v>59103.066559999992</v>
      </c>
      <c r="H345" s="2">
        <f t="shared" si="9"/>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89039</v>
      </c>
      <c r="D358" s="1">
        <f>'PR-RAS'!E363</f>
        <v>41386.119999999995</v>
      </c>
      <c r="E358" s="1">
        <v>0</v>
      </c>
      <c r="F358" s="1">
        <v>0</v>
      </c>
      <c r="G358" s="2">
        <f t="shared" si="8"/>
        <v>61336.612679999991</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57596</v>
      </c>
      <c r="D364" s="1">
        <f>'PR-RAS'!E369</f>
        <v>11495</v>
      </c>
      <c r="E364" s="1">
        <v>0</v>
      </c>
      <c r="F364" s="1">
        <v>0</v>
      </c>
      <c r="G364" s="2">
        <f t="shared" si="8"/>
        <v>29252.718000000001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57596</v>
      </c>
      <c r="D365" s="1">
        <f>'PR-RAS'!E370</f>
        <v>11495</v>
      </c>
      <c r="E365" s="1">
        <v>0</v>
      </c>
      <c r="F365" s="1">
        <v>0</v>
      </c>
      <c r="G365" s="2">
        <f t="shared" si="8"/>
        <v>29333.304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31443</v>
      </c>
      <c r="D378" s="1">
        <f>'PR-RAS'!E383</f>
        <v>29891.119999999999</v>
      </c>
      <c r="E378" s="1">
        <v>0</v>
      </c>
      <c r="F378" s="1">
        <v>0</v>
      </c>
      <c r="G378" s="2">
        <f t="shared" si="8"/>
        <v>34391.915479999996</v>
      </c>
      <c r="H378" s="2">
        <f t="shared" si="9"/>
        <v>0.11999999999898137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31443</v>
      </c>
      <c r="D379" s="1">
        <f>'PR-RAS'!E384</f>
        <v>29891.119999999999</v>
      </c>
      <c r="E379" s="1">
        <v>0</v>
      </c>
      <c r="F379" s="1">
        <v>0</v>
      </c>
      <c r="G379" s="2">
        <f t="shared" si="8"/>
        <v>34483.140719999996</v>
      </c>
      <c r="H379" s="2">
        <f t="shared" si="9"/>
        <v>0.11999999999898137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89039</v>
      </c>
      <c r="D403" s="1">
        <f>'PR-RAS'!E408</f>
        <v>41386.119999999995</v>
      </c>
      <c r="E403" s="1">
        <v>0</v>
      </c>
      <c r="F403" s="1">
        <v>0</v>
      </c>
      <c r="G403" s="2">
        <f t="shared" si="8"/>
        <v>69068.118480000005</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89039.360000000001</v>
      </c>
      <c r="E405" s="1">
        <v>0</v>
      </c>
      <c r="F405" s="1">
        <v>0</v>
      </c>
      <c r="G405" s="2">
        <f t="shared" si="8"/>
        <v>71943.802880000003</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224673</v>
      </c>
      <c r="D407" s="1">
        <f>'PR-RAS'!E412</f>
        <v>203007.67</v>
      </c>
      <c r="E407" s="1">
        <v>0</v>
      </c>
      <c r="F407" s="1">
        <v>0</v>
      </c>
      <c r="G407" s="2">
        <f t="shared" si="8"/>
        <v>256059.46604000006</v>
      </c>
      <c r="H407" s="2">
        <f t="shared" si="9"/>
        <v>0.32999999998719431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235292</v>
      </c>
      <c r="D408" s="1">
        <f>'PR-RAS'!E413</f>
        <v>199477.87999999998</v>
      </c>
      <c r="E408" s="1">
        <v>0</v>
      </c>
      <c r="F408" s="1">
        <v>0</v>
      </c>
      <c r="G408" s="2">
        <f t="shared" si="8"/>
        <v>258138.83831999998</v>
      </c>
      <c r="H408" s="2">
        <f t="shared" si="9"/>
        <v>0.12000000002444722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3529.7900000000373</v>
      </c>
      <c r="E409" s="1">
        <v>0</v>
      </c>
      <c r="F409" s="1">
        <v>0</v>
      </c>
      <c r="G409" s="2">
        <f t="shared" si="8"/>
        <v>2880.3086400000302</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10619</v>
      </c>
      <c r="D410" s="1">
        <f>'PR-RAS'!E415</f>
        <v>0</v>
      </c>
      <c r="E410" s="1">
        <v>0</v>
      </c>
      <c r="F410" s="1">
        <v>0</v>
      </c>
      <c r="G410" s="2">
        <f t="shared" si="8"/>
        <v>4343.1709999999994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21931</v>
      </c>
      <c r="D411" s="1">
        <f>'PR-RAS'!E416</f>
        <v>11311.059999999998</v>
      </c>
      <c r="E411" s="1">
        <v>0</v>
      </c>
      <c r="F411" s="1">
        <v>0</v>
      </c>
      <c r="G411" s="2">
        <f t="shared" si="8"/>
        <v>18266.779199999997</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224673</v>
      </c>
      <c r="D633" s="1">
        <f>'PR-RAS'!E639</f>
        <v>203007.67</v>
      </c>
      <c r="E633" s="1">
        <v>0</v>
      </c>
      <c r="F633" s="1">
        <v>0</v>
      </c>
      <c r="G633" s="2">
        <f t="shared" si="10"/>
        <v>398595.03088000003</v>
      </c>
      <c r="H633" s="2">
        <f t="shared" si="11"/>
        <v>0.32999999998719431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235292</v>
      </c>
      <c r="D634" s="1">
        <f>'PR-RAS'!E640</f>
        <v>199477.87999999998</v>
      </c>
      <c r="E634" s="1">
        <v>0</v>
      </c>
      <c r="F634" s="1">
        <v>0</v>
      </c>
      <c r="G634" s="2">
        <f t="shared" si="10"/>
        <v>401478.83208000002</v>
      </c>
      <c r="H634" s="2">
        <f t="shared" si="11"/>
        <v>0.12000000002444722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3529.7900000000373</v>
      </c>
      <c r="E635" s="1">
        <v>0</v>
      </c>
      <c r="F635" s="1">
        <v>0</v>
      </c>
      <c r="G635" s="2">
        <f t="shared" si="10"/>
        <v>4475.7737200000474</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10619</v>
      </c>
      <c r="D636" s="1">
        <f>'PR-RAS'!E642</f>
        <v>0</v>
      </c>
      <c r="E636" s="1">
        <v>0</v>
      </c>
      <c r="F636" s="1">
        <v>0</v>
      </c>
      <c r="G636" s="2">
        <f t="shared" si="10"/>
        <v>6743.0650000000005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21931</v>
      </c>
      <c r="D637" s="1">
        <f>'PR-RAS'!E643</f>
        <v>11311.059999999998</v>
      </c>
      <c r="E637" s="1">
        <v>0</v>
      </c>
      <c r="F637" s="1">
        <v>0</v>
      </c>
      <c r="G637" s="2">
        <f t="shared" si="10"/>
        <v>28335.784319999999</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11312</v>
      </c>
      <c r="D639" s="1">
        <f>'PR-RAS'!E645</f>
        <v>14840.850000000035</v>
      </c>
      <c r="E639" s="1">
        <v>0</v>
      </c>
      <c r="F639" s="1">
        <v>0</v>
      </c>
      <c r="G639" s="2">
        <f t="shared" si="10"/>
        <v>26153.980600000046</v>
      </c>
      <c r="H639" s="2">
        <f t="shared" si="11"/>
        <v>0.1499999999650754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9434</v>
      </c>
      <c r="D641" s="1">
        <f>'PR-RAS'!E647</f>
        <v>10407.34</v>
      </c>
      <c r="E641" s="1">
        <v>0</v>
      </c>
      <c r="F641" s="1">
        <v>0</v>
      </c>
      <c r="G641" s="2">
        <f t="shared" si="10"/>
        <v>19359.155200000001</v>
      </c>
      <c r="H641" s="2">
        <f t="shared" si="11"/>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24295</v>
      </c>
      <c r="D642" s="1">
        <f>'PR-RAS'!E649</f>
        <v>12266.07</v>
      </c>
      <c r="E642" s="1">
        <v>0</v>
      </c>
      <c r="F642" s="1">
        <v>0</v>
      </c>
      <c r="G642" s="2">
        <f t="shared" si="10"/>
        <v>31298.196739999999</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224176</v>
      </c>
      <c r="D643" s="1">
        <f>'PR-RAS'!E650</f>
        <v>202886.37</v>
      </c>
      <c r="E643" s="1">
        <v>0</v>
      </c>
      <c r="F643" s="1">
        <v>0</v>
      </c>
      <c r="G643" s="2">
        <f t="shared" si="10"/>
        <v>404427.09107999998</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236205</v>
      </c>
      <c r="D644" s="1">
        <f>'PR-RAS'!E651</f>
        <v>199364.09</v>
      </c>
      <c r="E644" s="1">
        <v>0</v>
      </c>
      <c r="F644" s="1">
        <v>0</v>
      </c>
      <c r="G644" s="2">
        <f t="shared" si="10"/>
        <v>408262.03473999997</v>
      </c>
      <c r="H644" s="2">
        <f t="shared" si="11"/>
        <v>8.999999999650754E-2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12266</v>
      </c>
      <c r="D645" s="1">
        <f>'PR-RAS'!E652</f>
        <v>15788.350000000006</v>
      </c>
      <c r="E645" s="1">
        <v>0</v>
      </c>
      <c r="F645" s="1">
        <v>0</v>
      </c>
      <c r="G645" s="2">
        <f t="shared" si="10"/>
        <v>28234.698800000009</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60000</v>
      </c>
      <c r="D670" s="1">
        <f>'PR-RAS'!E677</f>
        <v>27000</v>
      </c>
      <c r="E670" s="1">
        <v>0</v>
      </c>
      <c r="F670" s="1">
        <v>0</v>
      </c>
      <c r="G670" s="2">
        <f t="shared" si="10"/>
        <v>76266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2500</v>
      </c>
      <c r="D671" s="1">
        <f>'PR-RAS'!E678</f>
        <v>4000</v>
      </c>
      <c r="E671" s="1">
        <v>0</v>
      </c>
      <c r="F671" s="1">
        <v>0</v>
      </c>
      <c r="G671" s="2">
        <f t="shared" si="10"/>
        <v>7035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1733</v>
      </c>
      <c r="D714" s="1">
        <f>'PR-RAS'!E721</f>
        <v>1200</v>
      </c>
      <c r="E714" s="1">
        <v>0</v>
      </c>
      <c r="F714" s="1">
        <v>0</v>
      </c>
      <c r="G714" s="2">
        <f t="shared" si="10"/>
        <v>2946.8289999999997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12000</v>
      </c>
      <c r="D716" s="1">
        <f>'PR-RAS'!E723</f>
        <v>12000</v>
      </c>
      <c r="E716" s="1">
        <v>0</v>
      </c>
      <c r="F716" s="1">
        <v>0</v>
      </c>
      <c r="G716" s="2">
        <f t="shared" si="10"/>
        <v>25740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1280051</v>
      </c>
      <c r="D984" s="6">
        <f>BILANCA!E6</f>
        <v>1312820.21</v>
      </c>
      <c r="E984" s="6">
        <v>0</v>
      </c>
      <c r="F984" s="6">
        <v>0</v>
      </c>
      <c r="G984" s="7">
        <f t="shared" ref="G984:G1241" si="22">B984/1000*C984+B984/500*D984</f>
        <v>3905.6914200000001</v>
      </c>
      <c r="H984" s="7">
        <f t="shared" si="19"/>
        <v>0.2099999999627471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1258351</v>
      </c>
      <c r="D985" s="1">
        <f>BILANCA!E7</f>
        <v>1286624.52</v>
      </c>
      <c r="E985" s="1">
        <v>0</v>
      </c>
      <c r="F985" s="1">
        <v>0</v>
      </c>
      <c r="G985" s="2">
        <f t="shared" si="22"/>
        <v>7663.2000800000005</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1258351</v>
      </c>
      <c r="D990" s="1">
        <f>BILANCA!E12</f>
        <v>1286624.52</v>
      </c>
      <c r="E990" s="1">
        <v>0</v>
      </c>
      <c r="F990" s="1">
        <v>0</v>
      </c>
      <c r="G990" s="2">
        <f t="shared" si="22"/>
        <v>26821.200280000005</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123998</v>
      </c>
      <c r="D997" s="1">
        <f>BILANCA!E19</f>
        <v>117433.70999999999</v>
      </c>
      <c r="E997" s="1">
        <v>0</v>
      </c>
      <c r="F997" s="1">
        <v>0</v>
      </c>
      <c r="G997" s="2">
        <f t="shared" si="22"/>
        <v>5024.1158799999994</v>
      </c>
      <c r="H997" s="2">
        <f t="shared" si="19"/>
        <v>0.29000000000814907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139207</v>
      </c>
      <c r="D998" s="1">
        <f>BILANCA!E20</f>
        <v>150702.03</v>
      </c>
      <c r="E998" s="1">
        <v>0</v>
      </c>
      <c r="F998" s="1">
        <v>0</v>
      </c>
      <c r="G998" s="2">
        <f t="shared" si="22"/>
        <v>6609.1659</v>
      </c>
      <c r="H998" s="2">
        <f t="shared" si="19"/>
        <v>2.9999999998835847E-2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15209</v>
      </c>
      <c r="D1006" s="1">
        <f>BILANCA!E28</f>
        <v>33268.32</v>
      </c>
      <c r="E1006" s="1">
        <v>0</v>
      </c>
      <c r="F1006" s="1">
        <v>0</v>
      </c>
      <c r="G1006" s="2">
        <f t="shared" si="22"/>
        <v>1880.1497199999999</v>
      </c>
      <c r="H1006" s="2">
        <f t="shared" si="19"/>
        <v>0.31999999999970896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1134353</v>
      </c>
      <c r="D1013" s="1">
        <f>BILANCA!E35</f>
        <v>1169190.81</v>
      </c>
      <c r="E1013" s="1">
        <v>0</v>
      </c>
      <c r="F1013" s="1">
        <v>0</v>
      </c>
      <c r="G1013" s="2">
        <f t="shared" si="22"/>
        <v>104182.0386</v>
      </c>
      <c r="H1013" s="2">
        <f t="shared" si="19"/>
        <v>0.18999999994412065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1133403</v>
      </c>
      <c r="D1014" s="1">
        <f>BILANCA!E36</f>
        <v>1168240.81</v>
      </c>
      <c r="E1014" s="1">
        <v>0</v>
      </c>
      <c r="F1014" s="1">
        <v>0</v>
      </c>
      <c r="G1014" s="2">
        <f t="shared" si="22"/>
        <v>107566.42322000001</v>
      </c>
      <c r="H1014" s="2">
        <f t="shared" si="19"/>
        <v>0.18999999994412065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950</v>
      </c>
      <c r="D1015" s="1">
        <f>BILANCA!E37</f>
        <v>950</v>
      </c>
      <c r="E1015" s="1">
        <v>0</v>
      </c>
      <c r="F1015" s="1">
        <v>0</v>
      </c>
      <c r="G1015" s="2">
        <f t="shared" si="22"/>
        <v>91.2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699</v>
      </c>
      <c r="D1032" s="1">
        <f>BILANCA!E54</f>
        <v>1149</v>
      </c>
      <c r="E1032" s="1">
        <v>0</v>
      </c>
      <c r="F1032" s="1">
        <v>0</v>
      </c>
      <c r="G1032" s="2">
        <f t="shared" si="22"/>
        <v>146.85300000000001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699</v>
      </c>
      <c r="D1033" s="1">
        <f>BILANCA!E55</f>
        <v>1149</v>
      </c>
      <c r="E1033" s="1">
        <v>0</v>
      </c>
      <c r="F1033" s="1">
        <v>0</v>
      </c>
      <c r="G1033" s="2">
        <f t="shared" si="22"/>
        <v>149.85000000000002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21700</v>
      </c>
      <c r="D1046" s="1">
        <f>BILANCA!E68</f>
        <v>26195.690000000002</v>
      </c>
      <c r="E1046" s="1">
        <v>0</v>
      </c>
      <c r="F1046" s="1">
        <v>0</v>
      </c>
      <c r="G1046" s="2">
        <f t="shared" si="22"/>
        <v>4667.7569400000002</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12266</v>
      </c>
      <c r="D1047" s="1">
        <f>BILANCA!E69</f>
        <v>15788.35</v>
      </c>
      <c r="E1047" s="1">
        <v>0</v>
      </c>
      <c r="F1047" s="1">
        <v>0</v>
      </c>
      <c r="G1047" s="2">
        <f t="shared" si="22"/>
        <v>2805.9328</v>
      </c>
      <c r="H1047" s="2">
        <f t="shared" si="19"/>
        <v>0.3500000000003638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12266</v>
      </c>
      <c r="D1048" s="1">
        <f>BILANCA!E70</f>
        <v>15788.35</v>
      </c>
      <c r="E1048" s="1">
        <v>0</v>
      </c>
      <c r="F1048" s="1">
        <v>0</v>
      </c>
      <c r="G1048" s="2">
        <f t="shared" si="22"/>
        <v>2849.7755000000002</v>
      </c>
      <c r="H1048" s="2">
        <f t="shared" si="19"/>
        <v>0.3500000000003638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12266</v>
      </c>
      <c r="D1050" s="1">
        <f>BILANCA!E72</f>
        <v>15788.35</v>
      </c>
      <c r="E1050" s="1">
        <v>0</v>
      </c>
      <c r="F1050" s="1">
        <v>0</v>
      </c>
      <c r="G1050" s="2">
        <f t="shared" si="22"/>
        <v>2937.4609000000005</v>
      </c>
      <c r="H1050" s="2">
        <f t="shared" si="19"/>
        <v>0.3500000000003638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9434</v>
      </c>
      <c r="D1148" s="1">
        <f>BILANCA!E170</f>
        <v>10407.34</v>
      </c>
      <c r="E1148" s="1">
        <v>0</v>
      </c>
      <c r="F1148" s="1">
        <v>0</v>
      </c>
      <c r="G1148" s="2">
        <f t="shared" si="22"/>
        <v>4991.0322000000006</v>
      </c>
      <c r="H1148" s="2">
        <f t="shared" si="23"/>
        <v>0.34000000000014552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9434</v>
      </c>
      <c r="D1149" s="1">
        <f>BILANCA!E171</f>
        <v>10407.34</v>
      </c>
      <c r="E1149" s="1">
        <v>0</v>
      </c>
      <c r="F1149" s="1">
        <v>0</v>
      </c>
      <c r="G1149" s="2">
        <f t="shared" si="22"/>
        <v>5021.2808800000003</v>
      </c>
      <c r="H1149" s="2">
        <f t="shared" si="23"/>
        <v>0.34000000000014552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1280051</v>
      </c>
      <c r="D1152" s="1">
        <f>BILANCA!E175</f>
        <v>1312820.21</v>
      </c>
      <c r="E1152" s="1">
        <v>0</v>
      </c>
      <c r="F1152" s="1">
        <v>0</v>
      </c>
      <c r="G1152" s="2">
        <f t="shared" si="22"/>
        <v>660061.84997999994</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11999</v>
      </c>
      <c r="D1153" s="1">
        <f>BILANCA!E176</f>
        <v>12965.16</v>
      </c>
      <c r="E1153" s="1">
        <v>0</v>
      </c>
      <c r="F1153" s="1">
        <v>0</v>
      </c>
      <c r="G1153" s="2">
        <f t="shared" si="22"/>
        <v>6447.9844000000003</v>
      </c>
      <c r="H1153" s="2">
        <f t="shared" si="23"/>
        <v>0.15999999999985448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11999</v>
      </c>
      <c r="D1154" s="1">
        <f>BILANCA!E177</f>
        <v>12965.16</v>
      </c>
      <c r="E1154" s="1">
        <v>0</v>
      </c>
      <c r="F1154" s="1">
        <v>0</v>
      </c>
      <c r="G1154" s="2">
        <f t="shared" si="22"/>
        <v>6485.9137200000005</v>
      </c>
      <c r="H1154" s="2">
        <f t="shared" si="23"/>
        <v>0.15999999999985448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9435</v>
      </c>
      <c r="D1155" s="1">
        <f>BILANCA!E178</f>
        <v>10408.59</v>
      </c>
      <c r="E1155" s="1">
        <v>0</v>
      </c>
      <c r="F1155" s="1">
        <v>0</v>
      </c>
      <c r="G1155" s="2">
        <f t="shared" si="22"/>
        <v>5203.3749600000001</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2564</v>
      </c>
      <c r="D1156" s="1">
        <f>BILANCA!E179</f>
        <v>2544.0700000000002</v>
      </c>
      <c r="E1156" s="1">
        <v>0</v>
      </c>
      <c r="F1156" s="1">
        <v>0</v>
      </c>
      <c r="G1156" s="2">
        <f t="shared" si="22"/>
        <v>1323.8202199999998</v>
      </c>
      <c r="H1156" s="2">
        <f t="shared" si="23"/>
        <v>7.0000000000163709E-2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12.5</v>
      </c>
      <c r="E1157" s="1">
        <v>0</v>
      </c>
      <c r="F1157" s="1">
        <v>0</v>
      </c>
      <c r="G1157" s="2">
        <f t="shared" si="22"/>
        <v>4.3499999999999996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12.5</v>
      </c>
      <c r="E1160" s="1">
        <v>0</v>
      </c>
      <c r="F1160" s="1">
        <v>0</v>
      </c>
      <c r="G1160" s="2">
        <f t="shared" si="22"/>
        <v>4.4249999999999998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1268052</v>
      </c>
      <c r="D1214" s="1">
        <f>BILANCA!E237</f>
        <v>1299855.05</v>
      </c>
      <c r="E1214" s="1">
        <v>0</v>
      </c>
      <c r="F1214" s="1">
        <v>0</v>
      </c>
      <c r="G1214" s="2">
        <f t="shared" si="22"/>
        <v>893453.04509999999</v>
      </c>
      <c r="H1214" s="2">
        <f t="shared" si="23"/>
        <v>5.0000000046566129E-2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1256740</v>
      </c>
      <c r="D1215" s="1">
        <f>BILANCA!E238</f>
        <v>1285014.2</v>
      </c>
      <c r="E1215" s="1">
        <v>0</v>
      </c>
      <c r="F1215" s="1">
        <v>0</v>
      </c>
      <c r="G1215" s="2">
        <f t="shared" si="22"/>
        <v>887810.26879999996</v>
      </c>
      <c r="H1215" s="2">
        <f t="shared" si="23"/>
        <v>0.19999999995343387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1256740</v>
      </c>
      <c r="D1216" s="1">
        <f>BILANCA!E239</f>
        <v>1285014.2</v>
      </c>
      <c r="E1216" s="1">
        <v>0</v>
      </c>
      <c r="F1216" s="1">
        <v>0</v>
      </c>
      <c r="G1216" s="2">
        <f t="shared" si="22"/>
        <v>891637.03720000002</v>
      </c>
      <c r="H1216" s="2">
        <f t="shared" si="23"/>
        <v>0.19999999995343387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1256740</v>
      </c>
      <c r="D1217" s="1">
        <f>BILANCA!E240</f>
        <v>1285014.2</v>
      </c>
      <c r="E1217" s="1">
        <v>0</v>
      </c>
      <c r="F1217" s="1">
        <v>0</v>
      </c>
      <c r="G1217" s="2">
        <f t="shared" si="22"/>
        <v>895463.80560000008</v>
      </c>
      <c r="H1217" s="2">
        <f t="shared" si="23"/>
        <v>0.19999999995343387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11312</v>
      </c>
      <c r="D1222" s="1">
        <f>BILANCA!E245</f>
        <v>14840.85</v>
      </c>
      <c r="E1222" s="1">
        <v>0</v>
      </c>
      <c r="F1222" s="1">
        <v>0</v>
      </c>
      <c r="G1222" s="2">
        <f t="shared" si="22"/>
        <v>9797.4943000000003</v>
      </c>
      <c r="H1222" s="2">
        <f t="shared" si="23"/>
        <v>0.1499999999996362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11312</v>
      </c>
      <c r="D1223" s="1">
        <f>BILANCA!E246</f>
        <v>14840.85</v>
      </c>
      <c r="E1223" s="1">
        <v>0</v>
      </c>
      <c r="F1223" s="1">
        <v>0</v>
      </c>
      <c r="G1223" s="2">
        <f t="shared" si="22"/>
        <v>9838.4880000000012</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11312</v>
      </c>
      <c r="D1224" s="1">
        <f>BILANCA!E247</f>
        <v>14840.85</v>
      </c>
      <c r="E1224" s="1">
        <v>0</v>
      </c>
      <c r="F1224" s="1">
        <v>0</v>
      </c>
      <c r="G1224" s="2">
        <f t="shared" si="22"/>
        <v>9879.4817000000003</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11999</v>
      </c>
      <c r="D1264" s="1">
        <f>BILANCA!E288</f>
        <v>12965.16</v>
      </c>
      <c r="E1264" s="1">
        <v>0</v>
      </c>
      <c r="F1264" s="1">
        <v>0</v>
      </c>
      <c r="G1264" s="2">
        <f t="shared" si="24"/>
        <v>10658.138920000001</v>
      </c>
      <c r="H1264" s="2">
        <f t="shared" si="23"/>
        <v>0.15999999999985448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235292</v>
      </c>
      <c r="D1401" s="1">
        <f>'RAS-funkcijski'!E107</f>
        <v>199477.88</v>
      </c>
      <c r="E1401" s="1">
        <v>0</v>
      </c>
      <c r="F1401" s="1">
        <v>0</v>
      </c>
      <c r="G1401" s="2">
        <f t="shared" si="24"/>
        <v>65327.519279999993</v>
      </c>
      <c r="H1401" s="2">
        <f t="shared" si="27"/>
        <v>0.11999999999534339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235292</v>
      </c>
      <c r="D1403" s="1">
        <f>'RAS-funkcijski'!E109</f>
        <v>199477.88</v>
      </c>
      <c r="E1403" s="1">
        <v>0</v>
      </c>
      <c r="F1403" s="1">
        <v>0</v>
      </c>
      <c r="G1403" s="2">
        <f t="shared" si="24"/>
        <v>66596.014800000004</v>
      </c>
      <c r="H1403" s="2">
        <f t="shared" si="27"/>
        <v>0.11999999999534339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235292</v>
      </c>
      <c r="D1435" s="13">
        <f>'RAS-funkcijski'!E141</f>
        <v>199477.88</v>
      </c>
      <c r="E1435" s="13">
        <v>0</v>
      </c>
      <c r="F1435" s="13">
        <v>0</v>
      </c>
      <c r="G1435" s="14">
        <f t="shared" si="24"/>
        <v>86891.943120000011</v>
      </c>
      <c r="H1435" s="14">
        <f t="shared" si="27"/>
        <v>0.11999999999534339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4946.3500000000004</v>
      </c>
      <c r="D1436" s="6">
        <f>'P-VRIO'!E5</f>
        <v>0</v>
      </c>
      <c r="E1436" s="6">
        <v>0</v>
      </c>
      <c r="F1436" s="6">
        <v>0</v>
      </c>
      <c r="G1436" s="7">
        <f t="shared" si="24"/>
        <v>4.9463500000000007</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4946.3500000000004</v>
      </c>
      <c r="D1453" s="1">
        <f>'P-VRIO'!E22</f>
        <v>0</v>
      </c>
      <c r="E1453" s="1">
        <v>0</v>
      </c>
      <c r="F1453" s="1">
        <v>0</v>
      </c>
      <c r="G1453" s="2">
        <f t="shared" si="24"/>
        <v>89.034300000000002</v>
      </c>
      <c r="H1453" s="2">
        <f t="shared" si="27"/>
        <v>0.3500000000003638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4946.3500000000004</v>
      </c>
      <c r="D1454" s="1">
        <f>'P-VRIO'!E23</f>
        <v>0</v>
      </c>
      <c r="E1454" s="1">
        <v>0</v>
      </c>
      <c r="F1454" s="1">
        <v>0</v>
      </c>
      <c r="G1454" s="2">
        <f t="shared" si="24"/>
        <v>93.980650000000011</v>
      </c>
      <c r="H1454" s="2">
        <f t="shared" si="27"/>
        <v>0.3500000000003638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4946.3500000000004</v>
      </c>
      <c r="D1456" s="1">
        <f>'P-VRIO'!E25</f>
        <v>0</v>
      </c>
      <c r="E1456" s="1">
        <v>0</v>
      </c>
      <c r="F1456" s="1">
        <v>0</v>
      </c>
      <c r="G1456" s="2">
        <f t="shared" si="24"/>
        <v>103.87335000000002</v>
      </c>
      <c r="H1456" s="2">
        <f t="shared" si="27"/>
        <v>0.3500000000003638</v>
      </c>
      <c r="I1456" s="10">
        <f t="shared" si="30"/>
        <v>36.355672500037798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11999.14</v>
      </c>
      <c r="D1480" s="6"/>
      <c r="E1480" s="6">
        <v>0</v>
      </c>
      <c r="F1480" s="6">
        <v>0</v>
      </c>
      <c r="G1480" s="7">
        <f t="shared" ref="G1480:G1580" si="34">B1480/1000*C1480</f>
        <v>11.999139999999999</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193441.79</v>
      </c>
      <c r="D1481" s="1">
        <v>0</v>
      </c>
      <c r="E1481" s="1">
        <v>0</v>
      </c>
      <c r="F1481" s="1">
        <v>0</v>
      </c>
      <c r="G1481" s="2">
        <f t="shared" si="34"/>
        <v>386.88358000000005</v>
      </c>
      <c r="H1481" s="2">
        <f t="shared" si="35"/>
        <v>0.20999999999185093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152055.67000000001</v>
      </c>
      <c r="D1483" s="1">
        <v>0</v>
      </c>
      <c r="E1483" s="1">
        <v>0</v>
      </c>
      <c r="F1483" s="1">
        <v>0</v>
      </c>
      <c r="G1483" s="2">
        <f t="shared" si="34"/>
        <v>608.22268000000008</v>
      </c>
      <c r="H1483" s="2">
        <f t="shared" si="35"/>
        <v>0.32999999998719431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118845.14</v>
      </c>
      <c r="D1484" s="1">
        <v>0</v>
      </c>
      <c r="E1484" s="1">
        <v>0</v>
      </c>
      <c r="F1484" s="1">
        <v>0</v>
      </c>
      <c r="G1484" s="2">
        <f t="shared" si="34"/>
        <v>594.22569999999996</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31564.99</v>
      </c>
      <c r="D1485" s="1">
        <v>0</v>
      </c>
      <c r="E1485" s="1">
        <v>0</v>
      </c>
      <c r="F1485" s="1">
        <v>0</v>
      </c>
      <c r="G1485" s="2">
        <f t="shared" si="34"/>
        <v>189.38994000000002</v>
      </c>
      <c r="H1485" s="2">
        <f t="shared" si="35"/>
        <v>9.9999999983992893E-3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1645.54</v>
      </c>
      <c r="D1486" s="1">
        <v>0</v>
      </c>
      <c r="E1486" s="1">
        <v>0</v>
      </c>
      <c r="F1486" s="1">
        <v>0</v>
      </c>
      <c r="G1486" s="2">
        <f t="shared" si="34"/>
        <v>11.51878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41386.120000000003</v>
      </c>
      <c r="D1492" s="1">
        <v>0</v>
      </c>
      <c r="E1492" s="1">
        <v>0</v>
      </c>
      <c r="F1492" s="1">
        <v>0</v>
      </c>
      <c r="G1492" s="2">
        <f t="shared" si="34"/>
        <v>538.01955999999996</v>
      </c>
      <c r="H1492" s="2">
        <f t="shared" si="35"/>
        <v>0.12000000000261934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192475.77</v>
      </c>
      <c r="D1499" s="1">
        <v>0</v>
      </c>
      <c r="E1499" s="1">
        <v>0</v>
      </c>
      <c r="F1499" s="1">
        <v>0</v>
      </c>
      <c r="G1499" s="2">
        <f t="shared" si="34"/>
        <v>3849.5153999999998</v>
      </c>
      <c r="H1499" s="2">
        <f t="shared" si="35"/>
        <v>0.23000000001047738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151089.65</v>
      </c>
      <c r="D1501" s="1">
        <v>0</v>
      </c>
      <c r="E1501" s="1">
        <v>0</v>
      </c>
      <c r="F1501" s="1">
        <v>0</v>
      </c>
      <c r="G1501" s="2">
        <f t="shared" si="34"/>
        <v>3323.9722999999999</v>
      </c>
      <c r="H1501" s="2">
        <f t="shared" si="35"/>
        <v>0.35000000000582077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117871.64</v>
      </c>
      <c r="D1503" s="1">
        <v>0</v>
      </c>
      <c r="E1503" s="1">
        <v>0</v>
      </c>
      <c r="F1503" s="1">
        <v>0</v>
      </c>
      <c r="G1503" s="2">
        <f t="shared" si="34"/>
        <v>2828.9193599999999</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31584.97</v>
      </c>
      <c r="D1504" s="1">
        <v>0</v>
      </c>
      <c r="E1504" s="1">
        <v>0</v>
      </c>
      <c r="F1504" s="1">
        <v>0</v>
      </c>
      <c r="G1504" s="2">
        <f t="shared" si="34"/>
        <v>789.62425000000007</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1633.04</v>
      </c>
      <c r="D1505" s="1">
        <v>0</v>
      </c>
      <c r="E1505" s="1">
        <v>0</v>
      </c>
      <c r="F1505" s="1">
        <v>0</v>
      </c>
      <c r="G1505" s="2">
        <f t="shared" si="34"/>
        <v>42.459039999999995</v>
      </c>
      <c r="H1505" s="2">
        <f t="shared" si="35"/>
        <v>3.999999999996362E-2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41386.120000000003</v>
      </c>
      <c r="D1510" s="1">
        <v>0</v>
      </c>
      <c r="E1510" s="1">
        <v>0</v>
      </c>
      <c r="F1510" s="1">
        <v>0</v>
      </c>
      <c r="G1510" s="2">
        <f t="shared" si="34"/>
        <v>1282.9697200000001</v>
      </c>
      <c r="H1510" s="2">
        <f t="shared" si="35"/>
        <v>0.12000000000261934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12965.160000000003</v>
      </c>
      <c r="D1517" s="1">
        <v>0</v>
      </c>
      <c r="E1517" s="1">
        <v>0</v>
      </c>
      <c r="F1517" s="1">
        <v>0</v>
      </c>
      <c r="G1517" s="2">
        <f t="shared" si="34"/>
        <v>492.67608000000013</v>
      </c>
      <c r="H1517" s="2">
        <f t="shared" si="35"/>
        <v>0.16000000000349246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12965.16</v>
      </c>
      <c r="D1576" s="1">
        <v>0</v>
      </c>
      <c r="E1576" s="1">
        <v>0</v>
      </c>
      <c r="F1576" s="1">
        <v>0</v>
      </c>
      <c r="G1576" s="2">
        <f t="shared" si="34"/>
        <v>1257.6205199999999</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12965.16</v>
      </c>
      <c r="D1578" s="1">
        <v>0</v>
      </c>
      <c r="E1578" s="1">
        <v>0</v>
      </c>
      <c r="F1578" s="1">
        <v>0</v>
      </c>
      <c r="G1578" s="2">
        <f t="shared" si="34"/>
        <v>1283.5508400000001</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43597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224673</v>
      </c>
      <c r="I16" s="172">
        <f>'PR-RAS'!E6</f>
        <v>203007.67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146253</v>
      </c>
      <c r="I17" s="172">
        <f>'PR-RAS'!E151</f>
        <v>158091.75999999998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11312</v>
      </c>
      <c r="I18" s="172">
        <f>'PR-RAS'!E645</f>
        <v>14840.850000000035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1258351</v>
      </c>
      <c r="I20" s="175">
        <f>BILANCA!E7</f>
        <v>1286624.52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21700</v>
      </c>
      <c r="I21" s="177">
        <f>BILANCA!E68</f>
        <v>26195.690000000002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11999</v>
      </c>
      <c r="I22" s="177">
        <f>BILANCA!E176</f>
        <v>12965.16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1268052</v>
      </c>
      <c r="I23" s="179">
        <f>BILANCA!E237</f>
        <v>1299855.05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235292</v>
      </c>
      <c r="I28" s="181">
        <f>'RAS-funkcijski'!E141</f>
        <v>199477.88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4946.3500000000004</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4946.3500000000004</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11999.14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12965.160000000003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12965.16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4" zoomScaleNormal="100" workbookViewId="0">
      <selection activeCell="E643" sqref="E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224673</v>
      </c>
      <c r="E6" s="53">
        <f>E7+E44+E50+E82+E106+E124+E133+E139</f>
        <v>203007.67</v>
      </c>
      <c r="F6" s="54">
        <f t="shared" ref="F6:F131" si="0">IF(D6&lt;&gt;0,IF(E6/D6&gt;=100,"&gt;&gt;100",E6/D6*100),"-")</f>
        <v>90.356949878267528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62500</v>
      </c>
      <c r="E50" s="53">
        <f>E51+E54+E59+E62+E65+E68+E71+E74+E77</f>
        <v>31000</v>
      </c>
      <c r="F50" s="54">
        <f t="shared" si="0"/>
        <v>49.6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62500</v>
      </c>
      <c r="E68" s="53">
        <f t="shared" si="15"/>
        <v>31000</v>
      </c>
      <c r="F68" s="54">
        <f t="shared" si="0"/>
        <v>49.6</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62500</v>
      </c>
      <c r="E70" s="244">
        <v>31000</v>
      </c>
      <c r="F70" s="54">
        <f t="shared" si="0"/>
        <v>49.6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0.13</v>
      </c>
      <c r="F82" s="54">
        <f t="shared" si="0"/>
        <v>13</v>
      </c>
    </row>
    <row r="83" spans="1:6" ht="12.75" customHeight="1" x14ac:dyDescent="0.2">
      <c r="A83" s="55">
        <v>641</v>
      </c>
      <c r="B83" s="87" t="s">
        <v>209</v>
      </c>
      <c r="C83" s="52" t="s">
        <v>210</v>
      </c>
      <c r="D83" s="53">
        <f t="shared" ref="D83:E83" si="20">SUM(D84:D90)</f>
        <v>1</v>
      </c>
      <c r="E83" s="53">
        <f t="shared" si="20"/>
        <v>0.13</v>
      </c>
      <c r="F83" s="54">
        <f t="shared" si="0"/>
        <v>13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0.13</v>
      </c>
      <c r="F85" s="54">
        <f t="shared" si="0"/>
        <v>13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1465</v>
      </c>
      <c r="E106" s="53">
        <f t="shared" si="23"/>
        <v>1533</v>
      </c>
      <c r="F106" s="54">
        <f t="shared" si="0"/>
        <v>104.64163822525596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1465</v>
      </c>
      <c r="E112" s="53">
        <f t="shared" si="25"/>
        <v>1533</v>
      </c>
      <c r="F112" s="54">
        <f t="shared" si="0"/>
        <v>104.64163822525596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1465</v>
      </c>
      <c r="E117" s="244">
        <v>1533</v>
      </c>
      <c r="F117" s="54">
        <f t="shared" si="0"/>
        <v>104.64163822525596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565</v>
      </c>
      <c r="E124" s="53">
        <f t="shared" si="27"/>
        <v>424.5</v>
      </c>
      <c r="F124" s="54">
        <f t="shared" si="0"/>
        <v>75.13274336283186</v>
      </c>
    </row>
    <row r="125" spans="1:6" ht="12.75" customHeight="1" x14ac:dyDescent="0.2">
      <c r="A125" s="55">
        <v>661</v>
      </c>
      <c r="B125" s="88" t="s">
        <v>293</v>
      </c>
      <c r="C125" s="52" t="s">
        <v>294</v>
      </c>
      <c r="D125" s="53">
        <f t="shared" ref="D125:E125" si="28">SUM(D126:D127)</f>
        <v>565</v>
      </c>
      <c r="E125" s="53">
        <f t="shared" si="28"/>
        <v>424.5</v>
      </c>
      <c r="F125" s="54">
        <f t="shared" si="0"/>
        <v>75.13274336283186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565</v>
      </c>
      <c r="E127" s="244">
        <v>424.5</v>
      </c>
      <c r="F127" s="54">
        <f t="shared" si="0"/>
        <v>75.13274336283186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160142</v>
      </c>
      <c r="E133" s="53">
        <f t="shared" si="30"/>
        <v>170050.04</v>
      </c>
      <c r="F133" s="54">
        <f t="shared" ref="F133:F223" si="31">IF(D133&lt;&gt;0,IF(E133/D133&gt;=100,"&gt;&gt;100",E133/D133*100),"-")</f>
        <v>106.1870340073185</v>
      </c>
    </row>
    <row r="134" spans="1:6" ht="24" x14ac:dyDescent="0.2">
      <c r="A134" s="55">
        <v>671</v>
      </c>
      <c r="B134" s="234" t="s">
        <v>311</v>
      </c>
      <c r="C134" s="52" t="s">
        <v>312</v>
      </c>
      <c r="D134" s="53">
        <f t="shared" ref="D134:E134" si="32">SUM(D135:D137)</f>
        <v>160142</v>
      </c>
      <c r="E134" s="53">
        <f t="shared" si="32"/>
        <v>170050.04</v>
      </c>
      <c r="F134" s="54">
        <f t="shared" si="31"/>
        <v>106.1870340073185</v>
      </c>
    </row>
    <row r="135" spans="1:6" ht="12.75" customHeight="1" x14ac:dyDescent="0.2">
      <c r="A135" s="55">
        <v>6711</v>
      </c>
      <c r="B135" s="87" t="s">
        <v>313</v>
      </c>
      <c r="C135" s="52" t="s">
        <v>314</v>
      </c>
      <c r="D135" s="244">
        <v>149002</v>
      </c>
      <c r="E135" s="244">
        <v>160000</v>
      </c>
      <c r="F135" s="54">
        <f t="shared" si="31"/>
        <v>107.38110897840298</v>
      </c>
    </row>
    <row r="136" spans="1:6" ht="24" x14ac:dyDescent="0.2">
      <c r="A136" s="55">
        <v>6712</v>
      </c>
      <c r="B136" s="234" t="s">
        <v>315</v>
      </c>
      <c r="C136" s="52" t="s">
        <v>316</v>
      </c>
      <c r="D136" s="244">
        <v>11140</v>
      </c>
      <c r="E136" s="244">
        <v>10050.040000000001</v>
      </c>
      <c r="F136" s="54">
        <f t="shared" si="31"/>
        <v>90.21579892280073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146253</v>
      </c>
      <c r="E151" s="53">
        <f t="shared" si="35"/>
        <v>158091.75999999998</v>
      </c>
      <c r="F151" s="54">
        <f t="shared" si="31"/>
        <v>108.09471258709222</v>
      </c>
    </row>
    <row r="152" spans="1:6" ht="12.75" customHeight="1" x14ac:dyDescent="0.2">
      <c r="A152" s="55">
        <v>31</v>
      </c>
      <c r="B152" s="87" t="s">
        <v>346</v>
      </c>
      <c r="C152" s="52" t="s">
        <v>347</v>
      </c>
      <c r="D152" s="53">
        <f t="shared" ref="D152:E152" si="36">D153+D158+D159</f>
        <v>117522</v>
      </c>
      <c r="E152" s="53">
        <f t="shared" si="36"/>
        <v>123797.80999999998</v>
      </c>
      <c r="F152" s="54">
        <f t="shared" si="31"/>
        <v>105.34011504228995</v>
      </c>
    </row>
    <row r="153" spans="1:6" ht="12.75" customHeight="1" x14ac:dyDescent="0.2">
      <c r="A153" s="55">
        <v>311</v>
      </c>
      <c r="B153" s="87" t="s">
        <v>348</v>
      </c>
      <c r="C153" s="52" t="s">
        <v>349</v>
      </c>
      <c r="D153" s="53">
        <f t="shared" ref="D153:E153" si="37">SUM(D154:D157)</f>
        <v>95985</v>
      </c>
      <c r="E153" s="53">
        <f t="shared" si="37"/>
        <v>98852.76</v>
      </c>
      <c r="F153" s="54">
        <f t="shared" si="31"/>
        <v>102.98771683075481</v>
      </c>
    </row>
    <row r="154" spans="1:6" ht="12.75" customHeight="1" x14ac:dyDescent="0.2">
      <c r="A154" s="55">
        <v>3111</v>
      </c>
      <c r="B154" s="87" t="s">
        <v>350</v>
      </c>
      <c r="C154" s="52" t="s">
        <v>351</v>
      </c>
      <c r="D154" s="244">
        <v>95985</v>
      </c>
      <c r="E154" s="244">
        <v>98852.76</v>
      </c>
      <c r="F154" s="54">
        <f t="shared" si="31"/>
        <v>102.98771683075481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5700</v>
      </c>
      <c r="E158" s="244">
        <v>8634.5400000000009</v>
      </c>
      <c r="F158" s="54">
        <f t="shared" si="31"/>
        <v>151.48315789473685</v>
      </c>
    </row>
    <row r="159" spans="1:6" ht="12.75" customHeight="1" x14ac:dyDescent="0.2">
      <c r="A159" s="55">
        <v>313</v>
      </c>
      <c r="B159" s="87" t="s">
        <v>360</v>
      </c>
      <c r="C159" s="52" t="s">
        <v>361</v>
      </c>
      <c r="D159" s="53">
        <f t="shared" ref="D159:E159" si="38">SUM(D160:D162)</f>
        <v>15837</v>
      </c>
      <c r="E159" s="53">
        <f t="shared" si="38"/>
        <v>16310.51</v>
      </c>
      <c r="F159" s="54">
        <f t="shared" si="31"/>
        <v>102.98989707646651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15837</v>
      </c>
      <c r="E161" s="244">
        <v>16310.51</v>
      </c>
      <c r="F161" s="54">
        <f t="shared" si="31"/>
        <v>102.98989707646651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27025</v>
      </c>
      <c r="E163" s="53">
        <f t="shared" si="39"/>
        <v>32186.289999999997</v>
      </c>
      <c r="F163" s="54">
        <f t="shared" si="31"/>
        <v>119.09820536540239</v>
      </c>
    </row>
    <row r="164" spans="1:6" ht="12.75" customHeight="1" x14ac:dyDescent="0.2">
      <c r="A164" s="55">
        <v>321</v>
      </c>
      <c r="B164" s="87" t="s">
        <v>369</v>
      </c>
      <c r="C164" s="52" t="s">
        <v>370</v>
      </c>
      <c r="D164" s="53">
        <f t="shared" ref="D164:E164" si="40">SUM(D165:D168)</f>
        <v>340</v>
      </c>
      <c r="E164" s="53">
        <f t="shared" si="40"/>
        <v>2150</v>
      </c>
      <c r="F164" s="54">
        <f t="shared" si="31"/>
        <v>632.35294117647061</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v>2150</v>
      </c>
      <c r="F167" s="54" t="str">
        <f t="shared" si="31"/>
        <v>-</v>
      </c>
    </row>
    <row r="168" spans="1:6" ht="12.75" customHeight="1" x14ac:dyDescent="0.2">
      <c r="A168" s="55">
        <v>3214</v>
      </c>
      <c r="B168" s="87" t="s">
        <v>377</v>
      </c>
      <c r="C168" s="52" t="s">
        <v>378</v>
      </c>
      <c r="D168" s="244">
        <v>340</v>
      </c>
      <c r="E168" s="244"/>
      <c r="F168" s="54">
        <f t="shared" si="31"/>
        <v>0</v>
      </c>
    </row>
    <row r="169" spans="1:6" ht="12.75" customHeight="1" x14ac:dyDescent="0.2">
      <c r="A169" s="55">
        <v>322</v>
      </c>
      <c r="B169" s="87" t="s">
        <v>379</v>
      </c>
      <c r="C169" s="52" t="s">
        <v>380</v>
      </c>
      <c r="D169" s="53">
        <f t="shared" ref="D169:E169" si="41">SUM(D170:D176)</f>
        <v>7085</v>
      </c>
      <c r="E169" s="53">
        <f t="shared" si="41"/>
        <v>9461.73</v>
      </c>
      <c r="F169" s="54">
        <f t="shared" si="31"/>
        <v>133.54594213126322</v>
      </c>
    </row>
    <row r="170" spans="1:6" ht="12.75" customHeight="1" x14ac:dyDescent="0.2">
      <c r="A170" s="55">
        <v>3221</v>
      </c>
      <c r="B170" s="87" t="s">
        <v>381</v>
      </c>
      <c r="C170" s="52" t="s">
        <v>382</v>
      </c>
      <c r="D170" s="244">
        <v>4254</v>
      </c>
      <c r="E170" s="244">
        <v>4278.04</v>
      </c>
      <c r="F170" s="54">
        <f t="shared" si="31"/>
        <v>100.56511518570757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2831</v>
      </c>
      <c r="E172" s="244">
        <v>4733.6899999999996</v>
      </c>
      <c r="F172" s="54">
        <f t="shared" si="31"/>
        <v>167.20911338749559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v>450</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19600</v>
      </c>
      <c r="E177" s="53">
        <f t="shared" si="42"/>
        <v>20574.559999999998</v>
      </c>
      <c r="F177" s="54">
        <f t="shared" si="31"/>
        <v>104.97224489795917</v>
      </c>
    </row>
    <row r="178" spans="1:6" ht="12.75" customHeight="1" x14ac:dyDescent="0.2">
      <c r="A178" s="55">
        <v>3231</v>
      </c>
      <c r="B178" s="87" t="s">
        <v>397</v>
      </c>
      <c r="C178" s="52" t="s">
        <v>398</v>
      </c>
      <c r="D178" s="244">
        <v>2412</v>
      </c>
      <c r="E178" s="244">
        <v>2699.56</v>
      </c>
      <c r="F178" s="54">
        <f t="shared" si="31"/>
        <v>111.92205638474294</v>
      </c>
    </row>
    <row r="179" spans="1:6" ht="12.75" customHeight="1" x14ac:dyDescent="0.2">
      <c r="A179" s="55">
        <v>3232</v>
      </c>
      <c r="B179" s="87" t="s">
        <v>399</v>
      </c>
      <c r="C179" s="52" t="s">
        <v>400</v>
      </c>
      <c r="D179" s="244">
        <v>1538</v>
      </c>
      <c r="E179" s="244">
        <v>347.5</v>
      </c>
      <c r="F179" s="54">
        <f t="shared" si="31"/>
        <v>22.594278283485046</v>
      </c>
    </row>
    <row r="180" spans="1:6" ht="12.75" customHeight="1" x14ac:dyDescent="0.2">
      <c r="A180" s="55">
        <v>3233</v>
      </c>
      <c r="B180" s="87" t="s">
        <v>401</v>
      </c>
      <c r="C180" s="52" t="s">
        <v>402</v>
      </c>
      <c r="D180" s="244">
        <v>1000</v>
      </c>
      <c r="E180" s="244">
        <v>1500</v>
      </c>
      <c r="F180" s="54">
        <f t="shared" si="31"/>
        <v>150</v>
      </c>
    </row>
    <row r="181" spans="1:6" ht="12.75" customHeight="1" x14ac:dyDescent="0.2">
      <c r="A181" s="55">
        <v>3234</v>
      </c>
      <c r="B181" s="87" t="s">
        <v>403</v>
      </c>
      <c r="C181" s="52" t="s">
        <v>404</v>
      </c>
      <c r="D181" s="244">
        <v>167</v>
      </c>
      <c r="E181" s="244"/>
      <c r="F181" s="54">
        <f t="shared" si="31"/>
        <v>0</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1200</v>
      </c>
      <c r="F183" s="54" t="str">
        <f t="shared" si="31"/>
        <v>-</v>
      </c>
    </row>
    <row r="184" spans="1:6" ht="12.75" customHeight="1" x14ac:dyDescent="0.2">
      <c r="A184" s="55">
        <v>3237</v>
      </c>
      <c r="B184" s="87" t="s">
        <v>409</v>
      </c>
      <c r="C184" s="52" t="s">
        <v>410</v>
      </c>
      <c r="D184" s="244">
        <v>13733</v>
      </c>
      <c r="E184" s="244">
        <v>13980</v>
      </c>
      <c r="F184" s="54">
        <f t="shared" si="31"/>
        <v>101.79858734435301</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750</v>
      </c>
      <c r="E186" s="244">
        <v>847.5</v>
      </c>
      <c r="F186" s="54">
        <f t="shared" si="31"/>
        <v>112.99999999999999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0</v>
      </c>
      <c r="E188" s="53">
        <f t="shared" si="43"/>
        <v>0</v>
      </c>
      <c r="F188" s="54" t="str">
        <f t="shared" si="31"/>
        <v>-</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1706</v>
      </c>
      <c r="E196" s="53">
        <f t="shared" si="44"/>
        <v>2107.66</v>
      </c>
      <c r="F196" s="54">
        <f t="shared" si="31"/>
        <v>123.54396248534583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1706</v>
      </c>
      <c r="E210" s="53">
        <f t="shared" si="47"/>
        <v>2107.66</v>
      </c>
      <c r="F210" s="54">
        <f t="shared" si="31"/>
        <v>123.54396248534583</v>
      </c>
    </row>
    <row r="211" spans="1:6" ht="12.75" customHeight="1" x14ac:dyDescent="0.2">
      <c r="A211" s="55">
        <v>3431</v>
      </c>
      <c r="B211" s="234" t="s">
        <v>463</v>
      </c>
      <c r="C211" s="52" t="s">
        <v>464</v>
      </c>
      <c r="D211" s="244">
        <v>1706</v>
      </c>
      <c r="E211" s="244">
        <v>2107.66</v>
      </c>
      <c r="F211" s="54">
        <f t="shared" si="31"/>
        <v>123.54396248534583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146253</v>
      </c>
      <c r="E289" s="53">
        <f t="shared" si="79"/>
        <v>158091.75999999998</v>
      </c>
      <c r="F289" s="54">
        <f t="shared" si="76"/>
        <v>108.09471258709222</v>
      </c>
    </row>
    <row r="290" spans="1:6" ht="12.75" customHeight="1" x14ac:dyDescent="0.2">
      <c r="A290" s="55" t="s">
        <v>606</v>
      </c>
      <c r="B290" s="87" t="s">
        <v>617</v>
      </c>
      <c r="C290" s="52" t="s">
        <v>618</v>
      </c>
      <c r="D290" s="53">
        <f>IF(D6&gt;=D289,D6-D289,0)</f>
        <v>78420</v>
      </c>
      <c r="E290" s="53">
        <f>IF(E6&gt;=E289,E6-E289,0)</f>
        <v>44915.910000000033</v>
      </c>
      <c r="F290" s="54">
        <f t="shared" si="76"/>
        <v>57.276090283091087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21931</v>
      </c>
      <c r="E292" s="244">
        <v>100350.42</v>
      </c>
      <c r="F292" s="54">
        <f t="shared" si="76"/>
        <v>457.57338926633537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89039</v>
      </c>
      <c r="E350" s="53">
        <f t="shared" si="95"/>
        <v>41386.119999999995</v>
      </c>
      <c r="F350" s="54">
        <f t="shared" si="81"/>
        <v>46.48089039634317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89039</v>
      </c>
      <c r="E363" s="53">
        <f t="shared" si="99"/>
        <v>41386.119999999995</v>
      </c>
      <c r="F363" s="54">
        <f t="shared" si="81"/>
        <v>46.48089039634317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57596</v>
      </c>
      <c r="E369" s="53">
        <f t="shared" si="101"/>
        <v>11495</v>
      </c>
      <c r="F369" s="54">
        <f t="shared" si="81"/>
        <v>19.957983193277311</v>
      </c>
    </row>
    <row r="370" spans="1:6" ht="12.75" customHeight="1" x14ac:dyDescent="0.2">
      <c r="A370" s="55">
        <v>4221</v>
      </c>
      <c r="B370" s="87" t="s">
        <v>672</v>
      </c>
      <c r="C370" s="52" t="s">
        <v>764</v>
      </c>
      <c r="D370" s="244">
        <v>57596</v>
      </c>
      <c r="E370" s="244">
        <v>11495</v>
      </c>
      <c r="F370" s="54">
        <f t="shared" si="81"/>
        <v>19.957983193277311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31443</v>
      </c>
      <c r="E383" s="53">
        <f t="shared" si="103"/>
        <v>29891.119999999999</v>
      </c>
      <c r="F383" s="54">
        <f t="shared" si="81"/>
        <v>95.064465858855712</v>
      </c>
    </row>
    <row r="384" spans="1:6" ht="12.75" customHeight="1" x14ac:dyDescent="0.2">
      <c r="A384" s="55">
        <v>4241</v>
      </c>
      <c r="B384" s="87" t="s">
        <v>781</v>
      </c>
      <c r="C384" s="52" t="s">
        <v>782</v>
      </c>
      <c r="D384" s="244">
        <v>31443</v>
      </c>
      <c r="E384" s="244">
        <v>29891.119999999999</v>
      </c>
      <c r="F384" s="54">
        <f t="shared" si="81"/>
        <v>95.064465858855712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89039</v>
      </c>
      <c r="E408" s="53">
        <f t="shared" si="111"/>
        <v>41386.119999999995</v>
      </c>
      <c r="F408" s="54">
        <f t="shared" si="81"/>
        <v>46.48089039634317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89039.360000000001</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224673</v>
      </c>
      <c r="E412" s="53">
        <f>E6+E298</f>
        <v>203007.67</v>
      </c>
      <c r="F412" s="54">
        <f t="shared" si="81"/>
        <v>90.356949878267528</v>
      </c>
    </row>
    <row r="413" spans="1:6" ht="12.75" customHeight="1" x14ac:dyDescent="0.2">
      <c r="A413" s="55" t="s">
        <v>606</v>
      </c>
      <c r="B413" s="87" t="s">
        <v>829</v>
      </c>
      <c r="C413" s="52" t="s">
        <v>830</v>
      </c>
      <c r="D413" s="53">
        <f t="shared" ref="D413:E413" si="112">D289+D350</f>
        <v>235292</v>
      </c>
      <c r="E413" s="53">
        <f t="shared" si="112"/>
        <v>199477.87999999998</v>
      </c>
      <c r="F413" s="54">
        <f t="shared" si="81"/>
        <v>84.778862009758086</v>
      </c>
    </row>
    <row r="414" spans="1:6" ht="12.75" customHeight="1" x14ac:dyDescent="0.2">
      <c r="A414" s="55" t="s">
        <v>606</v>
      </c>
      <c r="B414" s="87" t="s">
        <v>831</v>
      </c>
      <c r="C414" s="52" t="s">
        <v>832</v>
      </c>
      <c r="D414" s="53">
        <f t="shared" ref="D414:E414" si="113">IF(D412&gt;=D413,D412-D413,0)</f>
        <v>0</v>
      </c>
      <c r="E414" s="53">
        <f t="shared" si="113"/>
        <v>3529.7900000000373</v>
      </c>
      <c r="F414" s="54" t="str">
        <f t="shared" si="81"/>
        <v>-</v>
      </c>
    </row>
    <row r="415" spans="1:6" ht="12.75" customHeight="1" x14ac:dyDescent="0.2">
      <c r="A415" s="55" t="s">
        <v>606</v>
      </c>
      <c r="B415" s="87" t="s">
        <v>833</v>
      </c>
      <c r="C415" s="52" t="s">
        <v>834</v>
      </c>
      <c r="D415" s="53">
        <f t="shared" ref="D415:E415" si="114">IF(D413&gt;=D412,D413-D412,0)</f>
        <v>10619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21931</v>
      </c>
      <c r="E416" s="53">
        <f t="shared" si="115"/>
        <v>11311.059999999998</v>
      </c>
      <c r="F416" s="54">
        <f t="shared" si="81"/>
        <v>51.575669144133862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224673</v>
      </c>
      <c r="E639" s="53">
        <f t="shared" si="180"/>
        <v>203007.67</v>
      </c>
      <c r="F639" s="54">
        <f t="shared" si="119"/>
        <v>90.356949878267528</v>
      </c>
    </row>
    <row r="640" spans="1:6" ht="12.75" customHeight="1" x14ac:dyDescent="0.2">
      <c r="A640" s="55" t="s">
        <v>606</v>
      </c>
      <c r="B640" s="87" t="s">
        <v>1275</v>
      </c>
      <c r="C640" s="52" t="s">
        <v>1276</v>
      </c>
      <c r="D640" s="53">
        <f t="shared" ref="D640:E640" si="181">D413+D528</f>
        <v>235292</v>
      </c>
      <c r="E640" s="53">
        <f t="shared" si="181"/>
        <v>199477.87999999998</v>
      </c>
      <c r="F640" s="54">
        <f t="shared" si="119"/>
        <v>84.778862009758086</v>
      </c>
    </row>
    <row r="641" spans="1:6" ht="12.75" customHeight="1" x14ac:dyDescent="0.2">
      <c r="A641" s="55" t="s">
        <v>606</v>
      </c>
      <c r="B641" s="87" t="s">
        <v>1277</v>
      </c>
      <c r="C641" s="52" t="s">
        <v>1278</v>
      </c>
      <c r="D641" s="53">
        <f t="shared" ref="D641:E641" si="182">IF(D639&gt;=D640,D639-D640,0)</f>
        <v>0</v>
      </c>
      <c r="E641" s="53">
        <f t="shared" si="182"/>
        <v>3529.7900000000373</v>
      </c>
      <c r="F641" s="54" t="str">
        <f t="shared" si="119"/>
        <v>-</v>
      </c>
    </row>
    <row r="642" spans="1:6" ht="12.75" customHeight="1" x14ac:dyDescent="0.2">
      <c r="A642" s="55" t="s">
        <v>606</v>
      </c>
      <c r="B642" s="87" t="s">
        <v>1279</v>
      </c>
      <c r="C642" s="52" t="s">
        <v>1280</v>
      </c>
      <c r="D642" s="53">
        <f t="shared" ref="D642:E642" si="183">IF(D640&gt;=D639,D640-D639,0)</f>
        <v>10619</v>
      </c>
      <c r="E642" s="53">
        <f t="shared" si="183"/>
        <v>0</v>
      </c>
      <c r="F642" s="54">
        <f t="shared" si="119"/>
        <v>0</v>
      </c>
    </row>
    <row r="643" spans="1:6" ht="24" x14ac:dyDescent="0.2">
      <c r="A643" s="62" t="s">
        <v>1281</v>
      </c>
      <c r="B643" s="87" t="s">
        <v>1282</v>
      </c>
      <c r="C643" s="63" t="s">
        <v>1281</v>
      </c>
      <c r="D643" s="53">
        <f t="shared" ref="D643:E643" si="184">IF(D416-D417+D637-D638&gt;=0,D416-D417+D637-D638,0)</f>
        <v>21931</v>
      </c>
      <c r="E643" s="53">
        <f t="shared" si="184"/>
        <v>11311.059999999998</v>
      </c>
      <c r="F643" s="54">
        <f t="shared" si="119"/>
        <v>51.575669144133862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11312</v>
      </c>
      <c r="E645" s="53">
        <f t="shared" si="186"/>
        <v>14840.850000000035</v>
      </c>
      <c r="F645" s="54">
        <f t="shared" si="119"/>
        <v>131.19563295615308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9434</v>
      </c>
      <c r="E647" s="245">
        <v>10407.34</v>
      </c>
      <c r="F647" s="59">
        <f t="shared" si="119"/>
        <v>110.31736273054908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24295</v>
      </c>
      <c r="E649" s="244">
        <v>12266.07</v>
      </c>
      <c r="F649" s="54">
        <f t="shared" ref="F649:F724" si="188">IF(D649&lt;&gt;0,IF(E649/D649&gt;=100,"&gt;&gt;100",E649/D649*100),"-")</f>
        <v>50.488042807161968</v>
      </c>
    </row>
    <row r="650" spans="1:6" ht="12.75" customHeight="1" x14ac:dyDescent="0.2">
      <c r="A650" s="55" t="s">
        <v>1294</v>
      </c>
      <c r="B650" s="87" t="s">
        <v>1295</v>
      </c>
      <c r="C650" s="52" t="s">
        <v>1294</v>
      </c>
      <c r="D650" s="244">
        <v>224176</v>
      </c>
      <c r="E650" s="244">
        <v>202886.37</v>
      </c>
      <c r="F650" s="54">
        <f t="shared" si="188"/>
        <v>90.503162693597886</v>
      </c>
    </row>
    <row r="651" spans="1:6" ht="12.75" customHeight="1" x14ac:dyDescent="0.2">
      <c r="A651" s="55" t="s">
        <v>1296</v>
      </c>
      <c r="B651" s="87" t="s">
        <v>1297</v>
      </c>
      <c r="C651" s="52" t="s">
        <v>1296</v>
      </c>
      <c r="D651" s="244">
        <v>236205</v>
      </c>
      <c r="E651" s="244">
        <v>199364.09</v>
      </c>
      <c r="F651" s="54">
        <f t="shared" si="188"/>
        <v>84.402993162718815</v>
      </c>
    </row>
    <row r="652" spans="1:6" ht="24" x14ac:dyDescent="0.2">
      <c r="A652" s="55">
        <v>11</v>
      </c>
      <c r="B652" s="87" t="s">
        <v>1298</v>
      </c>
      <c r="C652" s="52" t="s">
        <v>1299</v>
      </c>
      <c r="D652" s="53">
        <f t="shared" ref="D652:E652" si="189">+D649+D650-D651</f>
        <v>12266</v>
      </c>
      <c r="E652" s="53">
        <f t="shared" si="189"/>
        <v>15788.350000000006</v>
      </c>
      <c r="F652" s="54">
        <f t="shared" si="188"/>
        <v>128.71637045491607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v>
      </c>
      <c r="E654" s="264">
        <v>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v>
      </c>
      <c r="E656" s="264">
        <v>1</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60000</v>
      </c>
      <c r="E677" s="244">
        <v>27000</v>
      </c>
      <c r="F677" s="54">
        <f t="shared" si="188"/>
        <v>45</v>
      </c>
    </row>
    <row r="678" spans="1:6" ht="24" x14ac:dyDescent="0.2">
      <c r="A678" s="55">
        <v>63623</v>
      </c>
      <c r="B678" s="234" t="s">
        <v>1351</v>
      </c>
      <c r="C678" s="52" t="s">
        <v>1352</v>
      </c>
      <c r="D678" s="244">
        <v>2500</v>
      </c>
      <c r="E678" s="244">
        <v>4000</v>
      </c>
      <c r="F678" s="54">
        <f t="shared" si="188"/>
        <v>160</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1733</v>
      </c>
      <c r="E721" s="244">
        <v>1200</v>
      </c>
      <c r="F721" s="54">
        <f t="shared" si="188"/>
        <v>69.24408540103866</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12000</v>
      </c>
      <c r="E723" s="244">
        <v>12000</v>
      </c>
      <c r="F723" s="54">
        <f t="shared" si="188"/>
        <v>100</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1" sqref="E2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1280051</v>
      </c>
      <c r="E6" s="231">
        <f t="shared" si="0"/>
        <v>1312820.21</v>
      </c>
      <c r="F6" s="232">
        <f t="shared" ref="F6:F260" si="1">IF(D6&gt;0,IF(E6/D6&gt;=100,"&gt;&gt;100",E6/D6*100),"-")</f>
        <v>102.55999253154758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1258351</v>
      </c>
      <c r="E7" s="106">
        <f t="shared" si="2"/>
        <v>1286624.52</v>
      </c>
      <c r="F7" s="95">
        <f t="shared" si="1"/>
        <v>102.24687070618612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1258351</v>
      </c>
      <c r="E12" s="106">
        <f t="shared" si="3"/>
        <v>1286624.52</v>
      </c>
      <c r="F12" s="95">
        <f t="shared" si="1"/>
        <v>102.24687070618612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123998</v>
      </c>
      <c r="E19" s="106">
        <f t="shared" si="5"/>
        <v>117433.70999999999</v>
      </c>
      <c r="F19" s="95">
        <f t="shared" si="1"/>
        <v>94.706132356973498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139207</v>
      </c>
      <c r="E20" s="249">
        <v>150702.03</v>
      </c>
      <c r="F20" s="95">
        <f t="shared" si="1"/>
        <v>108.25750860229731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15209</v>
      </c>
      <c r="E28" s="249">
        <v>33268.32</v>
      </c>
      <c r="F28" s="95">
        <f t="shared" si="1"/>
        <v>218.74100861332107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1134353</v>
      </c>
      <c r="E35" s="106">
        <f t="shared" si="7"/>
        <v>1169190.81</v>
      </c>
      <c r="F35" s="95">
        <f t="shared" si="1"/>
        <v>103.07116126990452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1133403</v>
      </c>
      <c r="E36" s="249">
        <v>1168240.81</v>
      </c>
      <c r="F36" s="95">
        <f t="shared" si="1"/>
        <v>103.07373546743746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950</v>
      </c>
      <c r="E37" s="249">
        <v>950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699</v>
      </c>
      <c r="E54" s="249">
        <v>1149</v>
      </c>
      <c r="F54" s="95">
        <f t="shared" si="1"/>
        <v>164.37768240343345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699</v>
      </c>
      <c r="E55" s="249">
        <v>1149</v>
      </c>
      <c r="F55" s="95">
        <f t="shared" si="1"/>
        <v>164.37768240343345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21700</v>
      </c>
      <c r="E68" s="106">
        <f t="shared" si="13"/>
        <v>26195.690000000002</v>
      </c>
      <c r="F68" s="95">
        <f t="shared" si="1"/>
        <v>120.71746543778804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12266</v>
      </c>
      <c r="E69" s="106">
        <f t="shared" si="14"/>
        <v>15788.35</v>
      </c>
      <c r="F69" s="95">
        <f t="shared" si="1"/>
        <v>128.71637045491605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12266</v>
      </c>
      <c r="E70" s="106">
        <f t="shared" si="15"/>
        <v>15788.35</v>
      </c>
      <c r="F70" s="95">
        <f t="shared" si="1"/>
        <v>128.71637045491605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12266</v>
      </c>
      <c r="E72" s="249">
        <v>15788.35</v>
      </c>
      <c r="F72" s="95">
        <f t="shared" si="1"/>
        <v>128.71637045491605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9434</v>
      </c>
      <c r="E170" s="106">
        <f t="shared" si="29"/>
        <v>10407.34</v>
      </c>
      <c r="F170" s="95">
        <f t="shared" si="1"/>
        <v>110.31736273054908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9434</v>
      </c>
      <c r="E171" s="249">
        <v>10407.34</v>
      </c>
      <c r="F171" s="95">
        <f t="shared" si="1"/>
        <v>110.31736273054908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1280051</v>
      </c>
      <c r="E175" s="106">
        <f t="shared" si="30"/>
        <v>1312820.21</v>
      </c>
      <c r="F175" s="95">
        <f t="shared" si="1"/>
        <v>102.55999253154758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11999</v>
      </c>
      <c r="E176" s="106">
        <f t="shared" si="31"/>
        <v>12965.16</v>
      </c>
      <c r="F176" s="95">
        <f t="shared" si="1"/>
        <v>108.05200433369447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11999</v>
      </c>
      <c r="E177" s="106">
        <f t="shared" si="32"/>
        <v>12965.16</v>
      </c>
      <c r="F177" s="95">
        <f t="shared" si="1"/>
        <v>108.05200433369447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9435</v>
      </c>
      <c r="E178" s="249">
        <v>10408.59</v>
      </c>
      <c r="F178" s="95">
        <f t="shared" si="1"/>
        <v>110.31891891891891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2564</v>
      </c>
      <c r="E179" s="249">
        <v>2544.0700000000002</v>
      </c>
      <c r="F179" s="95">
        <f t="shared" si="1"/>
        <v>99.222698907956314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1268052</v>
      </c>
      <c r="E237" s="106">
        <f t="shared" si="41"/>
        <v>1299855.05</v>
      </c>
      <c r="F237" s="95">
        <f t="shared" si="1"/>
        <v>102.50802411888471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1256740</v>
      </c>
      <c r="E238" s="106">
        <f t="shared" si="42"/>
        <v>1285014.2</v>
      </c>
      <c r="F238" s="95">
        <f t="shared" si="1"/>
        <v>102.24980505116412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1256740</v>
      </c>
      <c r="E239" s="106">
        <f t="shared" si="43"/>
        <v>1285014.2</v>
      </c>
      <c r="F239" s="95">
        <f t="shared" si="1"/>
        <v>102.24980505116412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1256740</v>
      </c>
      <c r="E240" s="249">
        <v>1285014.2</v>
      </c>
      <c r="F240" s="95">
        <f t="shared" si="1"/>
        <v>102.24980505116412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11312</v>
      </c>
      <c r="E245" s="106">
        <f t="shared" si="45"/>
        <v>14840.85</v>
      </c>
      <c r="F245" s="95">
        <f t="shared" si="1"/>
        <v>131.19563295615276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11312</v>
      </c>
      <c r="E246" s="106">
        <f t="shared" si="46"/>
        <v>14840.85</v>
      </c>
      <c r="F246" s="95">
        <f t="shared" si="1"/>
        <v>131.19563295615276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11312</v>
      </c>
      <c r="E247" s="249">
        <v>14840.85</v>
      </c>
      <c r="F247" s="95">
        <f t="shared" si="1"/>
        <v>131.19563295615276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11999</v>
      </c>
      <c r="E288" s="249">
        <v>12965.16</v>
      </c>
      <c r="F288" s="95">
        <f t="shared" si="50"/>
        <v>108.05200433369447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235292</v>
      </c>
      <c r="E107" s="83">
        <f t="shared" si="21"/>
        <v>199477.88</v>
      </c>
      <c r="F107" s="65">
        <f t="shared" si="1"/>
        <v>84.7788620097581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235292</v>
      </c>
      <c r="E109" s="251">
        <v>199477.88</v>
      </c>
      <c r="F109" s="65">
        <f t="shared" si="1"/>
        <v>84.7788620097581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235292</v>
      </c>
      <c r="E141" s="108">
        <f t="shared" si="28"/>
        <v>199477.88</v>
      </c>
      <c r="F141" s="84">
        <f t="shared" si="1"/>
        <v>84.7788620097581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4946.3500000000004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4946.3500000000004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4946.3500000000004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4946.3500000000004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11999.14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193441.79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152055.67000000001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118845.14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31564.99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1645.54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41386.120000000003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192475.77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151089.65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117871.64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31584.97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1633.04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41386.120000000003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12965.160000000003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12965.16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12965.16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43597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2022-04-04T19:59:02Z</cp:lastPrinted>
  <dcterms:created xsi:type="dcterms:W3CDTF">2022-04-01T05:14:30Z</dcterms:created>
  <dcterms:modified xsi:type="dcterms:W3CDTF">2023-01-31T07:25:59Z</dcterms:modified>
</cp:coreProperties>
</file>