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2B913732-86A6-49C5-A82B-26C676591DE1}" xr6:coauthVersionLast="47" xr6:coauthVersionMax="47" xr10:uidLastSave="{00000000-0000-0000-0000-000000000000}"/>
  <bookViews>
    <workbookView xWindow="-120" yWindow="-120" windowWidth="29040" windowHeight="15720" firstSheet="1" activeTab="5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" l="1"/>
  <c r="I7" i="7"/>
  <c r="H7" i="7"/>
  <c r="G7" i="7"/>
  <c r="I9" i="7"/>
  <c r="H9" i="7"/>
  <c r="G9" i="7"/>
  <c r="B21" i="8"/>
  <c r="D23" i="3"/>
  <c r="B23" i="8"/>
  <c r="C21" i="8"/>
  <c r="C22" i="8"/>
  <c r="C28" i="8"/>
  <c r="C23" i="8"/>
  <c r="B10" i="8"/>
  <c r="D21" i="8"/>
  <c r="E22" i="3"/>
  <c r="E23" i="3"/>
  <c r="G14" i="10"/>
  <c r="F10" i="8"/>
  <c r="A11" i="8"/>
  <c r="A12" i="8"/>
  <c r="A13" i="8"/>
  <c r="A14" i="8"/>
  <c r="A15" i="8"/>
  <c r="A16" i="8"/>
  <c r="E10" i="8"/>
  <c r="D10" i="8"/>
  <c r="H22" i="3"/>
  <c r="G22" i="3"/>
  <c r="F22" i="3"/>
  <c r="H27" i="3"/>
  <c r="G27" i="3"/>
  <c r="F27" i="3"/>
  <c r="H23" i="3"/>
  <c r="G23" i="3"/>
  <c r="F23" i="3"/>
  <c r="H11" i="3"/>
  <c r="G11" i="3"/>
  <c r="F11" i="3"/>
  <c r="H10" i="3"/>
  <c r="G10" i="3"/>
  <c r="F10" i="3"/>
  <c r="H8" i="10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F14" i="10"/>
  <c r="J11" i="10"/>
  <c r="I11" i="10"/>
  <c r="H11" i="10"/>
  <c r="J8" i="10"/>
  <c r="I8" i="10"/>
  <c r="J14" i="10" l="1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<sst xmlns="http://schemas.openxmlformats.org/spreadsheetml/2006/main" count="190" uniqueCount="102">
  <si>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</si>
  <si>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</si>
  <si>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</si>
  <si>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</si>
  <si>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</si>
  <si>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</si>
  <si>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</si>
  <si>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</si>
  <si>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</si>
  <si>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</si>
  <si>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</si>
  <si>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</si>
  <si>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</si>
  <si>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</si>
  <si>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</si>
  <si>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</si>
  <si>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</si>
  <si>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</si>
  <si>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</si>
  <si>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</si>
  <si>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</si>
  <si>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</si>
  <si>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</si>
  <si>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</si>
  <si>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</si>
  <si>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</si>
  <si>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</si>
  <si>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</si>
  <si>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</si>
  <si>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</si>
  <si>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</si>
  <si>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</si>
  <si>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</si>
  <si>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</si>
  <si>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</si>
  <si>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</si>
  <si>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</si>
  <si>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</si>
  <si>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</si>
  <si>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</si>
  <si>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</si>
  <si>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</si>
  <si>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</si>
  <si>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</si>
  <si>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</si>
  <si>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</si>
  <si>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</si>
  <si>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</si>
  <si>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</si>
  <si>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</si>
  <si>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</si>
  <si>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</si>
  <si>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</si>
  <si>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</si>
  <si>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</si>
  <si>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</si>
  <si>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</si>
  <si>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</si>
  <si>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</si>
  <si>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</si>
  <si>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</si>
  <si>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</si>
  <si>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</si>
  <si>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</si>
  <si>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</si>
  <si>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</si>
  <si>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</si>
  <si>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</si>
  <si>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</si>
  <si>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</si>
  <si>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</si>
  <si>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</si>
  <si>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</si>
  <si>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</si>
  <si>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</si>
  <si>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</si>
  <si>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</si>
  <si>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prodaje proizvoda i robe te pruženih usluga i prihodi od donacija</t>
  </si>
  <si>
    <t>Financijski rashodi</t>
  </si>
  <si>
    <t>08 Rekreacija, kultura i religija</t>
  </si>
  <si>
    <t>082 Službe kulture</t>
  </si>
  <si>
    <t>31 Rashodi za zaposlene</t>
  </si>
  <si>
    <t>32 Materijalne rashode</t>
  </si>
  <si>
    <t>34 Financijski rashodi</t>
  </si>
  <si>
    <t>42 Rashodi za nabavu proizvedene dugotrajne imovine</t>
  </si>
  <si>
    <t>2 Vlastiti prihodi</t>
  </si>
  <si>
    <t>11 Opći prihodi i primici</t>
  </si>
  <si>
    <t>32 Materijalni rashodi</t>
  </si>
  <si>
    <t>22 Vlastiti prihodi - knjižnica</t>
  </si>
  <si>
    <t>FINANCIJSKI PLAN NARODNE KNJIŽNICE I ČITAONICE OKUČANI
ZA 2024. I PROJEKCIJA ZA 2025. I 2026. GODINU</t>
  </si>
  <si>
    <t>PROGRAM 1011</t>
  </si>
  <si>
    <t>PROMICANJE KNJIŽNIČNE DJELATNOSTI</t>
  </si>
  <si>
    <t>Aktivnost A101101</t>
  </si>
  <si>
    <t>NARODNA KNJIŽNICA I ČITAONICA</t>
  </si>
  <si>
    <t>Opći prihodi i primici</t>
  </si>
  <si>
    <t>Izvor financiranja 1</t>
  </si>
  <si>
    <t>Izvor financiranja 2</t>
  </si>
  <si>
    <t>Vlastiti prihodi</t>
  </si>
  <si>
    <t>Izvor financiranja 5</t>
  </si>
  <si>
    <t>Pomoći</t>
  </si>
  <si>
    <t>FINANCIJSKI PLAN NARODNE KNJIŽNICE I ČITAONICE OKUČANI 
ZA 2024. I PROJEKCIJA ZA 2025. I 2026. GODINU</t>
  </si>
  <si>
    <r>
      <rPr>
        <b/>
        <sz val="12"/>
        <color rgb="FF000000"/>
        <rFont val="Arial"/>
        <family val="2"/>
        <charset val="238"/>
      </rPr>
      <t>FINANCIJSKI PLAN NARODNE KNJIŽNICE I ČITAONICE OKUČANI</t>
    </r>
    <r>
      <rPr>
        <b/>
        <sz val="12"/>
        <color indexed="8"/>
        <rFont val="Arial"/>
        <family val="2"/>
        <charset val="238"/>
      </rPr>
      <t xml:space="preserve">
ZA 2024. I PROJEKCIJA ZA 2025. I 2026.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</si>
</sst>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0" fillId="0" borderId="3" xfId="0" applyBorder="1"/>
    <xf numFmtId="0" fontId="1" fillId="0" borderId="3" xfId="0" applyFont="1" applyBorder="1"/>
    <xf numFmtId="4" fontId="0" fillId="0" borderId="3" xfId="0" applyNumberFormat="1" applyBorder="1"/>
    <xf numFmtId="0" fontId="21" fillId="2" borderId="3" xfId="0" quotePrefix="1" applyFont="1" applyFill="1" applyBorder="1" applyAlignment="1">
      <alignment horizontal="left" vertical="center" wrapText="1"/>
    </xf>
    <xf numFmtId="0" fontId="1" fillId="6" borderId="3" xfId="2" quotePrefix="1" applyFont="1" applyBorder="1" applyAlignment="1">
      <alignment horizontal="left" vertical="center"/>
    </xf>
    <xf numFmtId="0" fontId="1" fillId="6" borderId="3" xfId="2" applyFont="1" applyBorder="1" applyAlignment="1">
      <alignment vertical="center" wrapText="1"/>
    </xf>
    <xf numFmtId="0" fontId="1" fillId="6" borderId="3" xfId="2" applyFont="1" applyBorder="1" applyAlignment="1">
      <alignment horizontal="left" vertical="center" wrapText="1"/>
    </xf>
    <xf numFmtId="3" fontId="0" fillId="0" borderId="3" xfId="0" applyNumberFormat="1" applyBorder="1"/>
    <xf numFmtId="4" fontId="6" fillId="3" borderId="3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/>
    <xf numFmtId="2" fontId="3" fillId="2" borderId="3" xfId="0" applyNumberFormat="1" applyFont="1" applyFill="1" applyBorder="1" applyAlignment="1">
      <alignment horizontal="right" wrapText="1"/>
    </xf>
    <xf numFmtId="2" fontId="6" fillId="0" borderId="4" xfId="0" applyNumberFormat="1" applyFont="1" applyBorder="1" applyAlignment="1">
      <alignment vertical="center" wrapText="1"/>
    </xf>
    <xf numFmtId="2" fontId="3" fillId="2" borderId="4" xfId="0" applyNumberFormat="1" applyFont="1" applyFill="1" applyBorder="1" applyAlignment="1"/>
    <xf numFmtId="2" fontId="3" fillId="2" borderId="3" xfId="0" applyNumberFormat="1" applyFont="1" applyFill="1" applyBorder="1" applyAlignment="1">
      <alignment wrapText="1"/>
    </xf>
    <xf numFmtId="0" fontId="20" fillId="7" borderId="3" xfId="3" applyBorder="1" applyAlignment="1">
      <alignment horizontal="left" vertical="center" wrapText="1"/>
    </xf>
    <xf numFmtId="3" fontId="1" fillId="0" borderId="3" xfId="0" applyNumberFormat="1" applyFont="1" applyBorder="1"/>
    <xf numFmtId="0" fontId="1" fillId="7" borderId="3" xfId="3" applyFont="1" applyBorder="1" applyAlignment="1">
      <alignment horizontal="left" vertical="center" wrapText="1"/>
    </xf>
    <xf numFmtId="0" fontId="1" fillId="7" borderId="4" xfId="3" applyFont="1" applyBorder="1" applyAlignment="1">
      <alignment horizontal="right" vertical="center" wrapText="1"/>
    </xf>
    <xf numFmtId="0" fontId="1" fillId="7" borderId="3" xfId="3" applyFont="1" applyBorder="1" applyAlignment="1">
      <alignment horizontal="right" vertical="center" wrapText="1"/>
    </xf>
    <xf numFmtId="3" fontId="1" fillId="7" borderId="3" xfId="3" applyNumberFormat="1" applyFont="1" applyBorder="1" applyAlignment="1">
      <alignment horizontal="right" vertical="center" wrapText="1"/>
    </xf>
    <xf numFmtId="2" fontId="1" fillId="6" borderId="3" xfId="2" applyNumberFormat="1" applyFont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2" fontId="1" fillId="6" borderId="4" xfId="2" applyNumberFormat="1" applyFont="1" applyBorder="1" applyAlignment="1">
      <alignment horizontal="right"/>
    </xf>
    <xf numFmtId="2" fontId="20" fillId="7" borderId="3" xfId="3" applyNumberFormat="1" applyBorder="1" applyAlignment="1">
      <alignment horizontal="right" vertical="center" wrapText="1"/>
    </xf>
    <xf numFmtId="2" fontId="1" fillId="6" borderId="3" xfId="2" applyNumberFormat="1" applyFont="1" applyBorder="1" applyAlignment="1">
      <alignment horizontal="right" vertical="center" wrapText="1"/>
    </xf>
    <xf numFmtId="2" fontId="1" fillId="6" borderId="3" xfId="2" applyNumberFormat="1" applyFont="1" applyBorder="1" applyAlignment="1">
      <alignment horizontal="right" wrapText="1"/>
    </xf>
    <xf numFmtId="0" fontId="22" fillId="0" borderId="3" xfId="0" applyFont="1" applyBorder="1"/>
    <xf numFmtId="2" fontId="23" fillId="2" borderId="4" xfId="0" applyNumberFormat="1" applyFont="1" applyFill="1" applyBorder="1" applyAlignment="1">
      <alignment horizontal="right"/>
    </xf>
    <xf numFmtId="2" fontId="24" fillId="2" borderId="4" xfId="0" applyNumberFormat="1" applyFont="1" applyFill="1" applyBorder="1" applyAlignment="1">
      <alignment horizontal="right"/>
    </xf>
    <xf numFmtId="2" fontId="25" fillId="2" borderId="3" xfId="0" applyNumberFormat="1" applyFont="1" applyFill="1" applyBorder="1" applyAlignment="1">
      <alignment horizontal="right"/>
    </xf>
    <xf numFmtId="2" fontId="20" fillId="7" borderId="4" xfId="3" applyNumberFormat="1" applyFont="1" applyBorder="1" applyAlignment="1">
      <alignment horizontal="right" vertical="center" wrapText="1"/>
    </xf>
    <xf numFmtId="4" fontId="20" fillId="0" borderId="3" xfId="0" applyNumberFormat="1" applyFont="1" applyBorder="1"/>
    <xf numFmtId="2" fontId="25" fillId="2" borderId="4" xfId="0" applyNumberFormat="1" applyFont="1" applyFill="1" applyBorder="1" applyAlignment="1">
      <alignment horizontal="right"/>
    </xf>
    <xf numFmtId="2" fontId="26" fillId="0" borderId="4" xfId="0" applyNumberFormat="1" applyFont="1" applyBorder="1" applyAlignment="1">
      <alignment vertical="center" wrapText="1"/>
    </xf>
    <xf numFmtId="2" fontId="26" fillId="2" borderId="4" xfId="0" applyNumberFormat="1" applyFont="1" applyFill="1" applyBorder="1" applyAlignment="1"/>
    <xf numFmtId="2" fontId="25" fillId="2" borderId="4" xfId="0" applyNumberFormat="1" applyFont="1" applyFill="1" applyBorder="1" applyAlignment="1"/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20" fillId="5" borderId="1" xfId="1" applyBorder="1" applyAlignment="1">
      <alignment horizontal="left" vertical="center" wrapText="1"/>
    </xf>
    <xf numFmtId="0" fontId="20" fillId="5" borderId="2" xfId="1" applyBorder="1" applyAlignment="1">
      <alignment horizontal="left" vertical="center" wrapText="1"/>
    </xf>
    <xf numFmtId="0" fontId="20" fillId="5" borderId="4" xfId="1" applyBorder="1" applyAlignment="1">
      <alignment horizontal="left" vertical="center" wrapText="1"/>
    </xf>
    <xf numFmtId="0" fontId="20" fillId="5" borderId="4" xfId="1" applyBorder="1" applyAlignment="1">
      <alignment horizontal="left" vertical="center" wrapText="1"/>
    </xf>
    <xf numFmtId="4" fontId="20" fillId="5" borderId="4" xfId="1" applyNumberFormat="1" applyBorder="1" applyAlignment="1">
      <alignment horizontal="right"/>
    </xf>
    <xf numFmtId="4" fontId="20" fillId="5" borderId="3" xfId="1" applyNumberFormat="1" applyBorder="1" applyAlignment="1">
      <alignment horizontal="right"/>
    </xf>
    <xf numFmtId="4" fontId="20" fillId="5" borderId="3" xfId="1" applyNumberFormat="1" applyBorder="1" applyAlignment="1">
      <alignment horizontal="right" wrapText="1"/>
    </xf>
  </cellXfs>
  <cellStyles count="4">
    <cellStyle name="20% - Isticanje2" xfId="1" builtinId="34"/>
    <cellStyle name="20% - Isticanje3" xfId="2" builtinId="38"/>
    <cellStyle name="20% - Isticanje5" xfId="3" builtinId="4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workbookViewId="0">
      <selection activeCell="G8" sqref="G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63" t="s">
        <v>18</v>
      </c>
      <c r="B3" s="63"/>
      <c r="C3" s="63"/>
      <c r="D3" s="63"/>
      <c r="E3" s="63"/>
      <c r="F3" s="63"/>
      <c r="G3" s="63"/>
      <c r="H3" s="63"/>
      <c r="I3" s="76"/>
      <c r="J3" s="76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63" t="s">
        <v>24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2" t="s">
        <v>37</v>
      </c>
    </row>
    <row r="7" spans="1:10" ht="25.5" x14ac:dyDescent="0.25">
      <c r="A7" s="27"/>
      <c r="B7" s="28"/>
      <c r="C7" s="28"/>
      <c r="D7" s="29"/>
      <c r="E7" s="30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25">
      <c r="A8" s="68" t="s">
        <v>0</v>
      </c>
      <c r="B8" s="62"/>
      <c r="C8" s="62"/>
      <c r="D8" s="62"/>
      <c r="E8" s="77"/>
      <c r="F8" s="103">
        <v>26475.26</v>
      </c>
      <c r="G8" s="103">
        <v>32904.519999999997</v>
      </c>
      <c r="H8" s="103">
        <f>H9+H10</f>
        <v>32250</v>
      </c>
      <c r="I8" s="103">
        <f t="shared" ref="G8:J8" si="0">I9+I10</f>
        <v>32250</v>
      </c>
      <c r="J8" s="103">
        <f t="shared" si="0"/>
        <v>32250</v>
      </c>
    </row>
    <row r="9" spans="1:10" x14ac:dyDescent="0.25">
      <c r="A9" s="78" t="s">
        <v>40</v>
      </c>
      <c r="B9" s="79"/>
      <c r="C9" s="79"/>
      <c r="D9" s="79"/>
      <c r="E9" s="75"/>
      <c r="F9" s="104">
        <v>26475.26</v>
      </c>
      <c r="G9" s="104">
        <v>32904.519999999997</v>
      </c>
      <c r="H9" s="104">
        <v>32250</v>
      </c>
      <c r="I9" s="104">
        <v>32250</v>
      </c>
      <c r="J9" s="104">
        <v>32250</v>
      </c>
    </row>
    <row r="10" spans="1:10" x14ac:dyDescent="0.25">
      <c r="A10" s="74" t="s">
        <v>41</v>
      </c>
      <c r="B10" s="75"/>
      <c r="C10" s="75"/>
      <c r="D10" s="75"/>
      <c r="E10" s="75"/>
      <c r="F10" s="104"/>
      <c r="G10" s="104"/>
      <c r="H10" s="104"/>
      <c r="I10" s="104"/>
      <c r="J10" s="104"/>
    </row>
    <row r="11" spans="1:10" x14ac:dyDescent="0.25">
      <c r="A11" s="33" t="s">
        <v>1</v>
      </c>
      <c r="B11" s="40"/>
      <c r="C11" s="40"/>
      <c r="D11" s="40"/>
      <c r="E11" s="40"/>
      <c r="F11" s="103">
        <v>26475.26</v>
      </c>
      <c r="G11" s="103">
        <v>32904.519999999997</v>
      </c>
      <c r="H11" s="103">
        <f t="shared" ref="G11:J11" si="1">H12+H13</f>
        <v>32250</v>
      </c>
      <c r="I11" s="103">
        <f t="shared" si="1"/>
        <v>32250</v>
      </c>
      <c r="J11" s="103">
        <f t="shared" si="1"/>
        <v>32250</v>
      </c>
    </row>
    <row r="12" spans="1:10" x14ac:dyDescent="0.25">
      <c r="A12" s="80" t="s">
        <v>42</v>
      </c>
      <c r="B12" s="79"/>
      <c r="C12" s="79"/>
      <c r="D12" s="79"/>
      <c r="E12" s="79"/>
      <c r="F12" s="104">
        <v>20982.38</v>
      </c>
      <c r="G12" s="104">
        <v>24570</v>
      </c>
      <c r="H12" s="104">
        <v>27100</v>
      </c>
      <c r="I12" s="104">
        <v>27100</v>
      </c>
      <c r="J12" s="105">
        <v>27100</v>
      </c>
    </row>
    <row r="13" spans="1:10" x14ac:dyDescent="0.25">
      <c r="A13" s="74" t="s">
        <v>43</v>
      </c>
      <c r="B13" s="75"/>
      <c r="C13" s="75"/>
      <c r="D13" s="75"/>
      <c r="E13" s="75"/>
      <c r="F13" s="104">
        <v>5492.88</v>
      </c>
      <c r="G13" s="104">
        <v>8334.52</v>
      </c>
      <c r="H13" s="104">
        <v>5150</v>
      </c>
      <c r="I13" s="104">
        <v>5150</v>
      </c>
      <c r="J13" s="105">
        <v>5150</v>
      </c>
    </row>
    <row r="14" spans="1:10" x14ac:dyDescent="0.25">
      <c r="A14" s="61" t="s">
        <v>69</v>
      </c>
      <c r="B14" s="62"/>
      <c r="C14" s="62"/>
      <c r="D14" s="62"/>
      <c r="E14" s="62"/>
      <c r="F14" s="103">
        <f>F8-F11</f>
        <v>0</v>
      </c>
      <c r="G14" s="103">
        <f t="shared" ref="G14:J14" si="2">G8-G11</f>
        <v>0</v>
      </c>
      <c r="H14" s="103">
        <f t="shared" si="2"/>
        <v>0</v>
      </c>
      <c r="I14" s="103">
        <f t="shared" si="2"/>
        <v>0</v>
      </c>
      <c r="J14" s="103">
        <f t="shared" si="2"/>
        <v>0</v>
      </c>
    </row>
    <row r="15" spans="1:10" ht="18" x14ac:dyDescent="0.25">
      <c r="A15" s="4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75" x14ac:dyDescent="0.25">
      <c r="A16" s="63" t="s">
        <v>25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8" x14ac:dyDescent="0.25">
      <c r="A17" s="4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7"/>
      <c r="B18" s="28"/>
      <c r="C18" s="28"/>
      <c r="D18" s="29"/>
      <c r="E18" s="30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25">
      <c r="A19" s="74" t="s">
        <v>44</v>
      </c>
      <c r="B19" s="75"/>
      <c r="C19" s="75"/>
      <c r="D19" s="75"/>
      <c r="E19" s="75"/>
      <c r="F19" s="106"/>
      <c r="G19" s="106"/>
      <c r="H19" s="106"/>
      <c r="I19" s="106"/>
      <c r="J19" s="107"/>
    </row>
    <row r="20" spans="1:10" x14ac:dyDescent="0.25">
      <c r="A20" s="74" t="s">
        <v>45</v>
      </c>
      <c r="B20" s="75"/>
      <c r="C20" s="75"/>
      <c r="D20" s="75"/>
      <c r="E20" s="75"/>
      <c r="F20" s="106"/>
      <c r="G20" s="106"/>
      <c r="H20" s="106"/>
      <c r="I20" s="106"/>
      <c r="J20" s="107"/>
    </row>
    <row r="21" spans="1:10" x14ac:dyDescent="0.25">
      <c r="A21" s="61" t="s">
        <v>2</v>
      </c>
      <c r="B21" s="62"/>
      <c r="C21" s="62"/>
      <c r="D21" s="62"/>
      <c r="E21" s="62"/>
      <c r="F21" s="102">
        <f>F19-F20</f>
        <v>0</v>
      </c>
      <c r="G21" s="102">
        <f t="shared" ref="G21:J21" si="3">G19-G20</f>
        <v>0</v>
      </c>
      <c r="H21" s="102">
        <f t="shared" si="3"/>
        <v>0</v>
      </c>
      <c r="I21" s="102">
        <f t="shared" si="3"/>
        <v>0</v>
      </c>
      <c r="J21" s="102">
        <f t="shared" si="3"/>
        <v>0</v>
      </c>
    </row>
    <row r="22" spans="1:10" x14ac:dyDescent="0.25">
      <c r="A22" s="61" t="s">
        <v>70</v>
      </c>
      <c r="B22" s="62"/>
      <c r="C22" s="62"/>
      <c r="D22" s="62"/>
      <c r="E22" s="62"/>
      <c r="F22" s="102">
        <f>F14+F21</f>
        <v>0</v>
      </c>
      <c r="G22" s="102">
        <f t="shared" ref="G22:J22" si="4">G14+G21</f>
        <v>0</v>
      </c>
      <c r="H22" s="102">
        <f t="shared" si="4"/>
        <v>0</v>
      </c>
      <c r="I22" s="102">
        <f t="shared" si="4"/>
        <v>0</v>
      </c>
      <c r="J22" s="102">
        <f t="shared" si="4"/>
        <v>0</v>
      </c>
    </row>
    <row r="23" spans="1:10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75" x14ac:dyDescent="0.25">
      <c r="A24" s="63" t="s">
        <v>71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25.5" x14ac:dyDescent="0.25">
      <c r="A26" s="27"/>
      <c r="B26" s="28"/>
      <c r="C26" s="28"/>
      <c r="D26" s="29"/>
      <c r="E26" s="30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25">
      <c r="A27" s="65" t="s">
        <v>72</v>
      </c>
      <c r="B27" s="66"/>
      <c r="C27" s="66"/>
      <c r="D27" s="66"/>
      <c r="E27" s="67"/>
      <c r="F27" s="41">
        <v>0</v>
      </c>
      <c r="G27" s="41">
        <v>0</v>
      </c>
      <c r="H27" s="41">
        <v>0</v>
      </c>
      <c r="I27" s="41">
        <v>0</v>
      </c>
      <c r="J27" s="42">
        <v>0</v>
      </c>
    </row>
    <row r="28" spans="1:10" ht="15" customHeight="1" x14ac:dyDescent="0.25">
      <c r="A28" s="61" t="s">
        <v>73</v>
      </c>
      <c r="B28" s="62"/>
      <c r="C28" s="62"/>
      <c r="D28" s="62"/>
      <c r="E28" s="62"/>
      <c r="F28" s="43">
        <f>F22+F27</f>
        <v>0</v>
      </c>
      <c r="G28" s="43">
        <f t="shared" ref="G28:J28" si="5">G22+G27</f>
        <v>0</v>
      </c>
      <c r="H28" s="43">
        <f t="shared" si="5"/>
        <v>0</v>
      </c>
      <c r="I28" s="43">
        <f t="shared" si="5"/>
        <v>0</v>
      </c>
      <c r="J28" s="44">
        <f t="shared" si="5"/>
        <v>0</v>
      </c>
    </row>
    <row r="29" spans="1:10" ht="45" customHeight="1" x14ac:dyDescent="0.25">
      <c r="A29" s="68" t="s">
        <v>74</v>
      </c>
      <c r="B29" s="69"/>
      <c r="C29" s="69"/>
      <c r="D29" s="69"/>
      <c r="E29" s="70"/>
      <c r="F29" s="43">
        <f>F14+F21+F27-F28</f>
        <v>0</v>
      </c>
      <c r="G29" s="43">
        <f t="shared" ref="G29:J29" si="6">G14+G21+G27-G28</f>
        <v>0</v>
      </c>
      <c r="H29" s="43">
        <f t="shared" si="6"/>
        <v>0</v>
      </c>
      <c r="I29" s="43">
        <f t="shared" si="6"/>
        <v>0</v>
      </c>
      <c r="J29" s="44">
        <f t="shared" si="6"/>
        <v>0</v>
      </c>
    </row>
    <row r="30" spans="1:10" ht="15.75" x14ac:dyDescent="0.25">
      <c r="A30" s="45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5.75" x14ac:dyDescent="0.25">
      <c r="A31" s="71" t="s">
        <v>68</v>
      </c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18" x14ac:dyDescent="0.25">
      <c r="A32" s="47"/>
      <c r="B32" s="48"/>
      <c r="C32" s="48"/>
      <c r="D32" s="48"/>
      <c r="E32" s="48"/>
      <c r="F32" s="48"/>
      <c r="G32" s="48"/>
      <c r="H32" s="49"/>
      <c r="I32" s="49"/>
      <c r="J32" s="49"/>
    </row>
    <row r="33" spans="1:10" ht="25.5" x14ac:dyDescent="0.25">
      <c r="A33" s="50"/>
      <c r="B33" s="51"/>
      <c r="C33" s="51"/>
      <c r="D33" s="52"/>
      <c r="E33" s="53"/>
      <c r="F33" s="54" t="s">
        <v>38</v>
      </c>
      <c r="G33" s="54" t="s">
        <v>36</v>
      </c>
      <c r="H33" s="54" t="s">
        <v>46</v>
      </c>
      <c r="I33" s="54" t="s">
        <v>47</v>
      </c>
      <c r="J33" s="54" t="s">
        <v>48</v>
      </c>
    </row>
    <row r="34" spans="1:10" x14ac:dyDescent="0.25">
      <c r="A34" s="65" t="s">
        <v>72</v>
      </c>
      <c r="B34" s="66"/>
      <c r="C34" s="66"/>
      <c r="D34" s="66"/>
      <c r="E34" s="67"/>
      <c r="F34" s="41">
        <v>0</v>
      </c>
      <c r="G34" s="41">
        <f>F37</f>
        <v>0</v>
      </c>
      <c r="H34" s="41">
        <f>G37</f>
        <v>0</v>
      </c>
      <c r="I34" s="41">
        <f>H37</f>
        <v>0</v>
      </c>
      <c r="J34" s="42">
        <f>I37</f>
        <v>0</v>
      </c>
    </row>
    <row r="35" spans="1:10" ht="28.5" customHeight="1" x14ac:dyDescent="0.25">
      <c r="A35" s="65" t="s">
        <v>75</v>
      </c>
      <c r="B35" s="66"/>
      <c r="C35" s="66"/>
      <c r="D35" s="66"/>
      <c r="E35" s="67"/>
      <c r="F35" s="41">
        <v>0</v>
      </c>
      <c r="G35" s="41">
        <v>0</v>
      </c>
      <c r="H35" s="41">
        <v>0</v>
      </c>
      <c r="I35" s="41">
        <v>0</v>
      </c>
      <c r="J35" s="42">
        <v>0</v>
      </c>
    </row>
    <row r="36" spans="1:10" x14ac:dyDescent="0.25">
      <c r="A36" s="65" t="s">
        <v>76</v>
      </c>
      <c r="B36" s="72"/>
      <c r="C36" s="72"/>
      <c r="D36" s="72"/>
      <c r="E36" s="73"/>
      <c r="F36" s="41">
        <v>0</v>
      </c>
      <c r="G36" s="41">
        <v>0</v>
      </c>
      <c r="H36" s="41">
        <v>0</v>
      </c>
      <c r="I36" s="41">
        <v>0</v>
      </c>
      <c r="J36" s="42">
        <v>0</v>
      </c>
    </row>
    <row r="37" spans="1:10" ht="15" customHeight="1" x14ac:dyDescent="0.25">
      <c r="A37" s="61" t="s">
        <v>73</v>
      </c>
      <c r="B37" s="62"/>
      <c r="C37" s="62"/>
      <c r="D37" s="62"/>
      <c r="E37" s="62"/>
      <c r="F37" s="31">
        <f>F34-F35+F36</f>
        <v>0</v>
      </c>
      <c r="G37" s="31">
        <f t="shared" ref="G37:J37" si="7">G34-G35+G36</f>
        <v>0</v>
      </c>
      <c r="H37" s="31">
        <f t="shared" si="7"/>
        <v>0</v>
      </c>
      <c r="I37" s="31">
        <f t="shared" si="7"/>
        <v>0</v>
      </c>
      <c r="J37" s="55">
        <f t="shared" si="7"/>
        <v>0</v>
      </c>
    </row>
    <row r="38" spans="1:10" ht="17.25" customHeight="1" x14ac:dyDescent="0.25"/>
    <row r="39" spans="1:10" x14ac:dyDescent="0.25">
      <c r="A39" s="59" t="s">
        <v>39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4.7109375" bestFit="1" customWidth="1"/>
    <col min="4" max="8" width="25.28515625" customWidth="1"/>
  </cols>
  <sheetData>
    <row r="1" spans="1:8" ht="42" customHeight="1" x14ac:dyDescent="0.25">
      <c r="A1" s="63" t="s">
        <v>101</v>
      </c>
      <c r="B1" s="63"/>
      <c r="C1" s="63"/>
      <c r="D1" s="63"/>
      <c r="E1" s="63"/>
      <c r="F1" s="63"/>
      <c r="G1" s="63"/>
      <c r="H1" s="6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3" t="s">
        <v>18</v>
      </c>
      <c r="B3" s="63"/>
      <c r="C3" s="63"/>
      <c r="D3" s="63"/>
      <c r="E3" s="63"/>
      <c r="F3" s="63"/>
      <c r="G3" s="63"/>
      <c r="H3" s="63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3" t="s">
        <v>4</v>
      </c>
      <c r="B5" s="63"/>
      <c r="C5" s="63"/>
      <c r="D5" s="63"/>
      <c r="E5" s="63"/>
      <c r="F5" s="63"/>
      <c r="G5" s="63"/>
      <c r="H5" s="6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63" t="s">
        <v>49</v>
      </c>
      <c r="B7" s="63"/>
      <c r="C7" s="63"/>
      <c r="D7" s="63"/>
      <c r="E7" s="63"/>
      <c r="F7" s="63"/>
      <c r="G7" s="63"/>
      <c r="H7" s="63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8" t="s">
        <v>5</v>
      </c>
      <c r="B9" s="17" t="s">
        <v>6</v>
      </c>
      <c r="C9" s="17" t="s">
        <v>3</v>
      </c>
      <c r="D9" s="17" t="s">
        <v>35</v>
      </c>
      <c r="E9" s="18" t="s">
        <v>36</v>
      </c>
      <c r="F9" s="18" t="s">
        <v>33</v>
      </c>
      <c r="G9" s="18" t="s">
        <v>26</v>
      </c>
      <c r="H9" s="18" t="s">
        <v>34</v>
      </c>
    </row>
    <row r="10" spans="1:8" x14ac:dyDescent="0.25">
      <c r="A10" s="35"/>
      <c r="B10" s="36"/>
      <c r="C10" s="34" t="s">
        <v>0</v>
      </c>
      <c r="D10" s="112">
        <v>26475.26</v>
      </c>
      <c r="E10" s="108">
        <v>32904.519999999997</v>
      </c>
      <c r="F10" s="108">
        <f>SUM(F12:F14)</f>
        <v>32250</v>
      </c>
      <c r="G10" s="108">
        <f>SUM(G12:G14)</f>
        <v>32250</v>
      </c>
      <c r="H10" s="108">
        <f>SUM(H12:H14)</f>
        <v>32250</v>
      </c>
    </row>
    <row r="11" spans="1:8" ht="15.75" customHeight="1" x14ac:dyDescent="0.25">
      <c r="A11" s="11">
        <v>6</v>
      </c>
      <c r="B11" s="11"/>
      <c r="C11" s="11" t="s">
        <v>7</v>
      </c>
      <c r="D11" s="113">
        <v>26475.26</v>
      </c>
      <c r="E11" s="110">
        <v>32904.519999999997</v>
      </c>
      <c r="F11" s="110">
        <f>SUM(F12:F14)</f>
        <v>32250</v>
      </c>
      <c r="G11" s="110">
        <f>SUM(G12:G14)</f>
        <v>32250</v>
      </c>
      <c r="H11" s="110">
        <f>SUM(H12:H14)</f>
        <v>32250</v>
      </c>
    </row>
    <row r="12" spans="1:8" x14ac:dyDescent="0.25">
      <c r="A12" s="11"/>
      <c r="B12" s="15">
        <v>63</v>
      </c>
      <c r="C12" s="15" t="s">
        <v>28</v>
      </c>
      <c r="D12" s="113">
        <v>4114.41</v>
      </c>
      <c r="E12" s="110">
        <v>6074.97</v>
      </c>
      <c r="F12" s="110">
        <v>4385</v>
      </c>
      <c r="G12" s="110">
        <v>4385</v>
      </c>
      <c r="H12" s="110">
        <v>4385</v>
      </c>
    </row>
    <row r="13" spans="1:8" x14ac:dyDescent="0.25">
      <c r="A13" s="12"/>
      <c r="B13" s="12">
        <v>66</v>
      </c>
      <c r="C13" s="12" t="s">
        <v>77</v>
      </c>
      <c r="D13" s="113">
        <v>259.82</v>
      </c>
      <c r="E13" s="110">
        <v>1633.61</v>
      </c>
      <c r="F13" s="110">
        <v>300</v>
      </c>
      <c r="G13" s="110">
        <v>300</v>
      </c>
      <c r="H13" s="110">
        <v>300</v>
      </c>
    </row>
    <row r="14" spans="1:8" x14ac:dyDescent="0.25">
      <c r="A14" s="12"/>
      <c r="B14" s="12">
        <v>67</v>
      </c>
      <c r="C14" s="15" t="s">
        <v>29</v>
      </c>
      <c r="D14" s="113">
        <v>23253.17</v>
      </c>
      <c r="E14" s="110">
        <v>25195.94</v>
      </c>
      <c r="F14" s="110">
        <v>27565</v>
      </c>
      <c r="G14" s="110">
        <v>27565</v>
      </c>
      <c r="H14" s="110">
        <v>27565</v>
      </c>
    </row>
    <row r="15" spans="1:8" x14ac:dyDescent="0.25">
      <c r="A15" s="14">
        <v>7</v>
      </c>
      <c r="B15" s="14"/>
      <c r="C15" s="22" t="s">
        <v>8</v>
      </c>
      <c r="D15" s="113"/>
      <c r="E15" s="110"/>
      <c r="F15" s="110"/>
      <c r="G15" s="110"/>
      <c r="H15" s="110"/>
    </row>
    <row r="16" spans="1:8" x14ac:dyDescent="0.25">
      <c r="A16" s="15"/>
      <c r="B16" s="15">
        <v>72</v>
      </c>
      <c r="C16" s="23" t="s">
        <v>27</v>
      </c>
      <c r="D16" s="113"/>
      <c r="E16" s="110"/>
      <c r="F16" s="110"/>
      <c r="G16" s="110"/>
      <c r="H16" s="114"/>
    </row>
    <row r="19" spans="1:8" ht="15.75" x14ac:dyDescent="0.25">
      <c r="A19" s="63" t="s">
        <v>50</v>
      </c>
      <c r="B19" s="81"/>
      <c r="C19" s="81"/>
      <c r="D19" s="81"/>
      <c r="E19" s="81"/>
      <c r="F19" s="81"/>
      <c r="G19" s="81"/>
      <c r="H19" s="81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18" t="s">
        <v>5</v>
      </c>
      <c r="B21" s="17" t="s">
        <v>6</v>
      </c>
      <c r="C21" s="17" t="s">
        <v>9</v>
      </c>
      <c r="D21" s="17" t="s">
        <v>35</v>
      </c>
      <c r="E21" s="18" t="s">
        <v>36</v>
      </c>
      <c r="F21" s="18" t="s">
        <v>33</v>
      </c>
      <c r="G21" s="18" t="s">
        <v>26</v>
      </c>
      <c r="H21" s="18" t="s">
        <v>34</v>
      </c>
    </row>
    <row r="22" spans="1:8" x14ac:dyDescent="0.25">
      <c r="A22" s="35"/>
      <c r="B22" s="36"/>
      <c r="C22" s="34" t="s">
        <v>1</v>
      </c>
      <c r="D22" s="134">
        <v>26475.26</v>
      </c>
      <c r="E22" s="108">
        <f>SUM(E23,E27)</f>
        <v>32904.520000000004</v>
      </c>
      <c r="F22" s="108">
        <f>SUM(F23, F27)</f>
        <v>32250</v>
      </c>
      <c r="G22" s="108">
        <f>SUM(G23, G27)</f>
        <v>32250</v>
      </c>
      <c r="H22" s="108">
        <f>SUM(H23,H27)</f>
        <v>32250</v>
      </c>
    </row>
    <row r="23" spans="1:8" ht="15.75" customHeight="1" x14ac:dyDescent="0.25">
      <c r="A23" s="11">
        <v>3</v>
      </c>
      <c r="B23" s="11"/>
      <c r="C23" s="11" t="s">
        <v>10</v>
      </c>
      <c r="D23" s="135">
        <f>SUM(D24:D26)</f>
        <v>20982.38</v>
      </c>
      <c r="E23" s="110">
        <f>SUM(E24:E26)</f>
        <v>24570</v>
      </c>
      <c r="F23" s="110">
        <f>SUM(F24:F26)</f>
        <v>27100</v>
      </c>
      <c r="G23" s="110">
        <f>SUM(G24:G26)</f>
        <v>27100</v>
      </c>
      <c r="H23" s="110">
        <f>SUM(H24:H26)</f>
        <v>27100</v>
      </c>
    </row>
    <row r="24" spans="1:8" ht="15.75" customHeight="1" x14ac:dyDescent="0.25">
      <c r="A24" s="11"/>
      <c r="B24" s="15">
        <v>31</v>
      </c>
      <c r="C24" s="15" t="s">
        <v>11</v>
      </c>
      <c r="D24" s="136">
        <v>16430.79</v>
      </c>
      <c r="E24" s="110">
        <v>18000</v>
      </c>
      <c r="F24" s="110">
        <v>18600</v>
      </c>
      <c r="G24" s="110">
        <v>18600</v>
      </c>
      <c r="H24" s="110">
        <v>18600</v>
      </c>
    </row>
    <row r="25" spans="1:8" x14ac:dyDescent="0.25">
      <c r="A25" s="12"/>
      <c r="B25" s="12">
        <v>32</v>
      </c>
      <c r="C25" s="12" t="s">
        <v>21</v>
      </c>
      <c r="D25" s="136">
        <v>4271.8599999999997</v>
      </c>
      <c r="E25" s="110">
        <v>6270</v>
      </c>
      <c r="F25" s="110">
        <v>8200</v>
      </c>
      <c r="G25" s="110">
        <v>8200</v>
      </c>
      <c r="H25" s="110">
        <v>8200</v>
      </c>
    </row>
    <row r="26" spans="1:8" x14ac:dyDescent="0.25">
      <c r="A26" s="12"/>
      <c r="B26" s="12">
        <v>34</v>
      </c>
      <c r="C26" s="12" t="s">
        <v>78</v>
      </c>
      <c r="D26" s="136">
        <v>279.73</v>
      </c>
      <c r="E26" s="110">
        <v>300</v>
      </c>
      <c r="F26" s="110">
        <v>300</v>
      </c>
      <c r="G26" s="110">
        <v>300</v>
      </c>
      <c r="H26" s="110">
        <v>300</v>
      </c>
    </row>
    <row r="27" spans="1:8" x14ac:dyDescent="0.25">
      <c r="A27" s="14">
        <v>4</v>
      </c>
      <c r="B27" s="14"/>
      <c r="C27" s="22" t="s">
        <v>12</v>
      </c>
      <c r="D27" s="135">
        <v>5492.88</v>
      </c>
      <c r="E27" s="110">
        <v>8334.52</v>
      </c>
      <c r="F27" s="110">
        <f>SUM(F28)</f>
        <v>5150</v>
      </c>
      <c r="G27" s="110">
        <f>SUM(G28)</f>
        <v>5150</v>
      </c>
      <c r="H27" s="110">
        <f>SUM(H28)</f>
        <v>5150</v>
      </c>
    </row>
    <row r="28" spans="1:8" x14ac:dyDescent="0.25">
      <c r="A28" s="15"/>
      <c r="B28" s="15">
        <v>41</v>
      </c>
      <c r="C28" s="23" t="s">
        <v>13</v>
      </c>
      <c r="D28" s="136">
        <v>5492.88</v>
      </c>
      <c r="E28" s="110">
        <v>8334.52</v>
      </c>
      <c r="F28" s="110">
        <v>5150</v>
      </c>
      <c r="G28" s="110">
        <v>5150</v>
      </c>
      <c r="H28" s="114">
        <v>5150</v>
      </c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workbookViewId="0">
      <selection activeCell="A2" sqref="A2"/>
    </sheetView>
  </sheetViews>
  <sheetFormatPr defaultRowHeight="15" x14ac:dyDescent="0.25"/>
  <cols>
    <col min="1" max="1" width="50.42578125" bestFit="1" customWidth="1"/>
    <col min="2" max="6" width="25.28515625" customWidth="1"/>
  </cols>
  <sheetData>
    <row r="1" spans="1:6" ht="42" customHeight="1" x14ac:dyDescent="0.25">
      <c r="A1" s="63" t="s">
        <v>100</v>
      </c>
      <c r="B1" s="63"/>
      <c r="C1" s="63"/>
      <c r="D1" s="63"/>
      <c r="E1" s="63"/>
      <c r="F1" s="63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3" t="s">
        <v>18</v>
      </c>
      <c r="B3" s="63"/>
      <c r="C3" s="63"/>
      <c r="D3" s="63"/>
      <c r="E3" s="63"/>
      <c r="F3" s="63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63" t="s">
        <v>4</v>
      </c>
      <c r="B5" s="63"/>
      <c r="C5" s="63"/>
      <c r="D5" s="63"/>
      <c r="E5" s="63"/>
      <c r="F5" s="63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63" t="s">
        <v>51</v>
      </c>
      <c r="B7" s="63"/>
      <c r="C7" s="63"/>
      <c r="D7" s="63"/>
      <c r="E7" s="63"/>
      <c r="F7" s="63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8" t="s">
        <v>53</v>
      </c>
      <c r="B9" s="17" t="s">
        <v>35</v>
      </c>
      <c r="C9" s="18" t="s">
        <v>36</v>
      </c>
      <c r="D9" s="18" t="s">
        <v>33</v>
      </c>
      <c r="E9" s="18" t="s">
        <v>26</v>
      </c>
      <c r="F9" s="18" t="s">
        <v>34</v>
      </c>
    </row>
    <row r="10" spans="1:6" x14ac:dyDescent="0.25">
      <c r="A10" s="117" t="s">
        <v>0</v>
      </c>
      <c r="B10" s="118">
        <f>SUM(B11,B13,B15)</f>
        <v>26475.26</v>
      </c>
      <c r="C10" s="119">
        <v>32904.519999999997</v>
      </c>
      <c r="D10" s="120">
        <f>SUM(D22,D28,D34)</f>
        <v>32250</v>
      </c>
      <c r="E10" s="120">
        <f>SUM(E22,E28,E34)</f>
        <v>32250</v>
      </c>
      <c r="F10" s="120">
        <f>SUM(F11,F13,F15)</f>
        <v>32250</v>
      </c>
    </row>
    <row r="11" spans="1:6" x14ac:dyDescent="0.25">
      <c r="A11" s="95" t="str">
        <f>A22</f>
        <v>1 Opći prihodi i primici</v>
      </c>
      <c r="B11" s="95">
        <v>22101.03</v>
      </c>
      <c r="C11" s="95">
        <v>25195.94</v>
      </c>
      <c r="D11" s="116">
        <v>27565</v>
      </c>
      <c r="E11" s="116">
        <v>27565</v>
      </c>
      <c r="F11" s="116">
        <v>27565</v>
      </c>
    </row>
    <row r="12" spans="1:6" x14ac:dyDescent="0.25">
      <c r="A12" s="94" t="str">
        <f>A23</f>
        <v>11 Opći prihodi i primici</v>
      </c>
      <c r="B12" s="94">
        <v>22101.03</v>
      </c>
      <c r="C12" s="94">
        <v>25195.94</v>
      </c>
      <c r="D12" s="101">
        <v>27565</v>
      </c>
      <c r="E12" s="101">
        <v>27565</v>
      </c>
      <c r="F12" s="101">
        <v>27565</v>
      </c>
    </row>
    <row r="13" spans="1:6" x14ac:dyDescent="0.25">
      <c r="A13" s="95" t="str">
        <f>A28</f>
        <v>2 Vlastiti prihodi</v>
      </c>
      <c r="B13" s="95">
        <v>259.82</v>
      </c>
      <c r="C13" s="95">
        <v>1633.61</v>
      </c>
      <c r="D13" s="95">
        <v>300</v>
      </c>
      <c r="E13" s="95">
        <v>300</v>
      </c>
      <c r="F13" s="95">
        <v>300</v>
      </c>
    </row>
    <row r="14" spans="1:6" x14ac:dyDescent="0.25">
      <c r="A14" s="94" t="str">
        <f>A29</f>
        <v>22 Vlastiti prihodi - knjižnica</v>
      </c>
      <c r="B14" s="94">
        <v>259.82</v>
      </c>
      <c r="C14" s="94">
        <v>1633.61</v>
      </c>
      <c r="D14" s="94">
        <v>300</v>
      </c>
      <c r="E14" s="94">
        <v>300</v>
      </c>
      <c r="F14" s="94">
        <v>300</v>
      </c>
    </row>
    <row r="15" spans="1:6" x14ac:dyDescent="0.25">
      <c r="A15" s="95" t="str">
        <f>A34</f>
        <v>5 Pomoći</v>
      </c>
      <c r="B15" s="95">
        <v>4114.41</v>
      </c>
      <c r="C15" s="95">
        <v>6074.97</v>
      </c>
      <c r="D15" s="116">
        <v>4385</v>
      </c>
      <c r="E15" s="116">
        <v>4385</v>
      </c>
      <c r="F15" s="116">
        <v>4385</v>
      </c>
    </row>
    <row r="16" spans="1:6" x14ac:dyDescent="0.25">
      <c r="A16" s="94" t="str">
        <f>A35</f>
        <v xml:space="preserve">  52 Ostale pomoći</v>
      </c>
      <c r="B16" s="94">
        <v>4114.41</v>
      </c>
      <c r="C16" s="94">
        <v>6074.97</v>
      </c>
      <c r="D16" s="101">
        <v>4385</v>
      </c>
      <c r="E16" s="101">
        <v>4385</v>
      </c>
      <c r="F16" s="101">
        <v>4385</v>
      </c>
    </row>
    <row r="18" spans="1:6" ht="15.75" customHeight="1" x14ac:dyDescent="0.25">
      <c r="A18" s="63" t="s">
        <v>52</v>
      </c>
      <c r="B18" s="63"/>
      <c r="C18" s="63"/>
      <c r="D18" s="63"/>
      <c r="E18" s="63"/>
      <c r="F18" s="63"/>
    </row>
    <row r="19" spans="1:6" ht="18" x14ac:dyDescent="0.25">
      <c r="A19" s="4"/>
      <c r="B19" s="4"/>
      <c r="C19" s="4"/>
      <c r="D19" s="4"/>
      <c r="E19" s="5"/>
      <c r="F19" s="5"/>
    </row>
    <row r="20" spans="1:6" ht="25.5" x14ac:dyDescent="0.25">
      <c r="A20" s="18" t="s">
        <v>53</v>
      </c>
      <c r="B20" s="17" t="s">
        <v>35</v>
      </c>
      <c r="C20" s="18" t="s">
        <v>36</v>
      </c>
      <c r="D20" s="18" t="s">
        <v>33</v>
      </c>
      <c r="E20" s="18" t="s">
        <v>26</v>
      </c>
      <c r="F20" s="18" t="s">
        <v>34</v>
      </c>
    </row>
    <row r="21" spans="1:6" x14ac:dyDescent="0.25">
      <c r="A21" s="115" t="s">
        <v>1</v>
      </c>
      <c r="B21" s="131">
        <f>SUM(B22,B28,B34)</f>
        <v>26475.26</v>
      </c>
      <c r="C21" s="124">
        <f>SUM(C22,C28,C34)</f>
        <v>32904.519999999997</v>
      </c>
      <c r="D21" s="124">
        <f>SUM(D22,D28,D34)</f>
        <v>32250</v>
      </c>
      <c r="E21" s="124"/>
      <c r="F21" s="124"/>
    </row>
    <row r="22" spans="1:6" ht="15.75" customHeight="1" x14ac:dyDescent="0.25">
      <c r="A22" s="99" t="s">
        <v>58</v>
      </c>
      <c r="B22" s="125">
        <v>22101.03</v>
      </c>
      <c r="C22" s="125">
        <f>SUM(C23)</f>
        <v>25195.94</v>
      </c>
      <c r="D22" s="125">
        <v>27565</v>
      </c>
      <c r="E22" s="125">
        <v>27565</v>
      </c>
      <c r="F22" s="125">
        <v>27565</v>
      </c>
    </row>
    <row r="23" spans="1:6" x14ac:dyDescent="0.25">
      <c r="A23" s="24" t="s">
        <v>86</v>
      </c>
      <c r="B23" s="130">
        <f>SUM(B24:B27)</f>
        <v>22101.030000000002</v>
      </c>
      <c r="C23" s="109">
        <f>SUM(C24:C27)</f>
        <v>25195.94</v>
      </c>
      <c r="D23" s="109">
        <v>27565</v>
      </c>
      <c r="E23" s="109">
        <v>27565</v>
      </c>
      <c r="F23" s="109">
        <v>27565</v>
      </c>
    </row>
    <row r="24" spans="1:6" x14ac:dyDescent="0.25">
      <c r="A24" s="13" t="s">
        <v>81</v>
      </c>
      <c r="B24" s="130">
        <v>16789.439999999999</v>
      </c>
      <c r="C24" s="109">
        <v>18000</v>
      </c>
      <c r="D24" s="109">
        <v>18600</v>
      </c>
      <c r="E24" s="109">
        <v>18600</v>
      </c>
      <c r="F24" s="109">
        <v>18600</v>
      </c>
    </row>
    <row r="25" spans="1:6" x14ac:dyDescent="0.25">
      <c r="A25" s="13" t="s">
        <v>82</v>
      </c>
      <c r="B25" s="130">
        <v>4672.24</v>
      </c>
      <c r="C25" s="109">
        <v>4636.3900000000003</v>
      </c>
      <c r="D25" s="109">
        <v>8000</v>
      </c>
      <c r="E25" s="109">
        <v>8000</v>
      </c>
      <c r="F25" s="109">
        <v>8000</v>
      </c>
    </row>
    <row r="26" spans="1:6" x14ac:dyDescent="0.25">
      <c r="A26" s="13" t="s">
        <v>83</v>
      </c>
      <c r="B26" s="130">
        <v>265.45</v>
      </c>
      <c r="C26" s="109">
        <v>300</v>
      </c>
      <c r="D26" s="109">
        <v>300</v>
      </c>
      <c r="E26" s="109">
        <v>300</v>
      </c>
      <c r="F26" s="109">
        <v>300</v>
      </c>
    </row>
    <row r="27" spans="1:6" x14ac:dyDescent="0.25">
      <c r="A27" s="13" t="s">
        <v>84</v>
      </c>
      <c r="B27" s="130">
        <v>373.9</v>
      </c>
      <c r="C27" s="109">
        <v>2259.5500000000002</v>
      </c>
      <c r="D27" s="109">
        <v>665</v>
      </c>
      <c r="E27" s="109">
        <v>665</v>
      </c>
      <c r="F27" s="109">
        <v>665</v>
      </c>
    </row>
    <row r="28" spans="1:6" x14ac:dyDescent="0.25">
      <c r="A28" s="98" t="s">
        <v>85</v>
      </c>
      <c r="B28" s="121">
        <v>259.82</v>
      </c>
      <c r="C28" s="121">
        <f>SUM(C29)</f>
        <v>1633.61</v>
      </c>
      <c r="D28" s="121">
        <v>300</v>
      </c>
      <c r="E28" s="121">
        <v>300</v>
      </c>
      <c r="F28" s="121">
        <v>300</v>
      </c>
    </row>
    <row r="29" spans="1:6" x14ac:dyDescent="0.25">
      <c r="A29" s="24" t="s">
        <v>88</v>
      </c>
      <c r="B29" s="133">
        <v>259.82</v>
      </c>
      <c r="C29" s="109">
        <v>1633.61</v>
      </c>
      <c r="D29" s="109">
        <v>300</v>
      </c>
      <c r="E29" s="109">
        <v>300</v>
      </c>
      <c r="F29" s="109">
        <v>300</v>
      </c>
    </row>
    <row r="30" spans="1:6" x14ac:dyDescent="0.25">
      <c r="A30" s="13" t="s">
        <v>87</v>
      </c>
      <c r="B30" s="133">
        <v>259.82</v>
      </c>
      <c r="C30" s="109">
        <v>1633.61</v>
      </c>
      <c r="D30" s="109">
        <v>200</v>
      </c>
      <c r="E30" s="109">
        <v>200</v>
      </c>
      <c r="F30" s="109">
        <v>200</v>
      </c>
    </row>
    <row r="31" spans="1:6" x14ac:dyDescent="0.25">
      <c r="A31" s="13" t="s">
        <v>84</v>
      </c>
      <c r="B31" s="128"/>
      <c r="C31" s="109"/>
      <c r="D31" s="109">
        <v>100</v>
      </c>
      <c r="E31" s="109">
        <v>100</v>
      </c>
      <c r="F31" s="109">
        <v>100</v>
      </c>
    </row>
    <row r="32" spans="1:6" x14ac:dyDescent="0.25">
      <c r="A32" s="11" t="s">
        <v>56</v>
      </c>
      <c r="B32" s="128"/>
      <c r="C32" s="109"/>
      <c r="D32" s="109"/>
      <c r="E32" s="109"/>
      <c r="F32" s="109"/>
    </row>
    <row r="33" spans="1:6" x14ac:dyDescent="0.25">
      <c r="A33" s="97" t="s">
        <v>57</v>
      </c>
      <c r="B33" s="129"/>
      <c r="C33" s="122"/>
      <c r="D33" s="122"/>
      <c r="E33" s="122"/>
      <c r="F33" s="122"/>
    </row>
    <row r="34" spans="1:6" x14ac:dyDescent="0.25">
      <c r="A34" s="100" t="s">
        <v>54</v>
      </c>
      <c r="B34" s="123">
        <v>4114.41</v>
      </c>
      <c r="C34" s="121">
        <v>6074.97</v>
      </c>
      <c r="D34" s="121">
        <v>4385</v>
      </c>
      <c r="E34" s="121">
        <v>4385</v>
      </c>
      <c r="F34" s="126">
        <v>4385</v>
      </c>
    </row>
    <row r="35" spans="1:6" x14ac:dyDescent="0.25">
      <c r="A35" s="13" t="s">
        <v>55</v>
      </c>
      <c r="B35" s="130">
        <v>4114.41</v>
      </c>
      <c r="C35" s="109">
        <v>6074.97</v>
      </c>
      <c r="D35" s="109">
        <v>4385</v>
      </c>
      <c r="E35" s="109">
        <v>4385</v>
      </c>
      <c r="F35" s="111">
        <v>4385</v>
      </c>
    </row>
    <row r="36" spans="1:6" x14ac:dyDescent="0.25">
      <c r="A36" s="127" t="s">
        <v>84</v>
      </c>
      <c r="B36" s="132">
        <v>4114.41</v>
      </c>
      <c r="C36" s="96">
        <v>6074.97</v>
      </c>
      <c r="D36" s="96">
        <v>4385</v>
      </c>
      <c r="E36" s="96">
        <v>4385</v>
      </c>
      <c r="F36" s="96">
        <v>4385</v>
      </c>
    </row>
  </sheetData>
  <mergeCells count="5">
    <mergeCell ref="A1:F1"/>
    <mergeCell ref="A3:F3"/>
    <mergeCell ref="A5:F5"/>
    <mergeCell ref="A7:F7"/>
    <mergeCell ref="A18:F18"/>
  </mergeCell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workbookViewId="0">
      <selection activeCell="A2" sqref="A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3" t="s">
        <v>89</v>
      </c>
      <c r="B1" s="63"/>
      <c r="C1" s="63"/>
      <c r="D1" s="63"/>
      <c r="E1" s="63"/>
      <c r="F1" s="63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63" t="s">
        <v>18</v>
      </c>
      <c r="B3" s="63"/>
      <c r="C3" s="63"/>
      <c r="D3" s="63"/>
      <c r="E3" s="76"/>
      <c r="F3" s="76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3" t="s">
        <v>4</v>
      </c>
      <c r="B5" s="64"/>
      <c r="C5" s="64"/>
      <c r="D5" s="64"/>
      <c r="E5" s="64"/>
      <c r="F5" s="64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63" t="s">
        <v>14</v>
      </c>
      <c r="B7" s="81"/>
      <c r="C7" s="81"/>
      <c r="D7" s="81"/>
      <c r="E7" s="81"/>
      <c r="F7" s="81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8" t="s">
        <v>53</v>
      </c>
      <c r="B9" s="17" t="s">
        <v>35</v>
      </c>
      <c r="C9" s="18" t="s">
        <v>36</v>
      </c>
      <c r="D9" s="18" t="s">
        <v>33</v>
      </c>
      <c r="E9" s="18" t="s">
        <v>26</v>
      </c>
      <c r="F9" s="18" t="s">
        <v>34</v>
      </c>
    </row>
    <row r="10" spans="1:6" x14ac:dyDescent="0.25">
      <c r="A10" s="95" t="s">
        <v>79</v>
      </c>
      <c r="B10" s="96">
        <v>26475.26</v>
      </c>
      <c r="C10" s="96">
        <v>32904.519999999997</v>
      </c>
      <c r="D10" s="96">
        <v>32250</v>
      </c>
      <c r="E10" s="96">
        <v>32250</v>
      </c>
      <c r="F10" s="96">
        <v>32250</v>
      </c>
    </row>
    <row r="11" spans="1:6" x14ac:dyDescent="0.25">
      <c r="A11" s="94" t="s">
        <v>80</v>
      </c>
      <c r="B11" s="94">
        <v>26475.26</v>
      </c>
      <c r="C11" s="94">
        <v>32904.519999999997</v>
      </c>
      <c r="D11" s="96">
        <v>32250</v>
      </c>
      <c r="E11" s="96">
        <v>32250</v>
      </c>
      <c r="F11" s="96">
        <v>32250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3" t="s">
        <v>18</v>
      </c>
      <c r="B3" s="63"/>
      <c r="C3" s="63"/>
      <c r="D3" s="63"/>
      <c r="E3" s="63"/>
      <c r="F3" s="63"/>
      <c r="G3" s="63"/>
      <c r="H3" s="63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3" t="s">
        <v>62</v>
      </c>
      <c r="B5" s="63"/>
      <c r="C5" s="63"/>
      <c r="D5" s="63"/>
      <c r="E5" s="63"/>
      <c r="F5" s="63"/>
      <c r="G5" s="63"/>
      <c r="H5" s="6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8" t="s">
        <v>5</v>
      </c>
      <c r="B7" s="17" t="s">
        <v>6</v>
      </c>
      <c r="C7" s="17" t="s">
        <v>31</v>
      </c>
      <c r="D7" s="17" t="s">
        <v>35</v>
      </c>
      <c r="E7" s="18" t="s">
        <v>36</v>
      </c>
      <c r="F7" s="18" t="s">
        <v>33</v>
      </c>
      <c r="G7" s="18" t="s">
        <v>26</v>
      </c>
      <c r="H7" s="18" t="s">
        <v>34</v>
      </c>
    </row>
    <row r="8" spans="1:8" x14ac:dyDescent="0.25">
      <c r="A8" s="35"/>
      <c r="B8" s="36"/>
      <c r="C8" s="34" t="s">
        <v>64</v>
      </c>
      <c r="D8" s="36"/>
      <c r="E8" s="35"/>
      <c r="F8" s="35"/>
      <c r="G8" s="35"/>
      <c r="H8" s="35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22</v>
      </c>
      <c r="D10" s="8"/>
      <c r="E10" s="9"/>
      <c r="F10" s="9"/>
      <c r="G10" s="9"/>
      <c r="H10" s="9"/>
    </row>
    <row r="11" spans="1:8" x14ac:dyDescent="0.25">
      <c r="A11" s="11"/>
      <c r="B11" s="15"/>
      <c r="C11" s="37"/>
      <c r="D11" s="8"/>
      <c r="E11" s="9"/>
      <c r="F11" s="9"/>
      <c r="G11" s="9"/>
      <c r="H11" s="9"/>
    </row>
    <row r="12" spans="1:8" x14ac:dyDescent="0.25">
      <c r="A12" s="11"/>
      <c r="B12" s="15"/>
      <c r="C12" s="34" t="s">
        <v>67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2" t="s">
        <v>16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3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tabSelected="1"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3" t="s">
        <v>32</v>
      </c>
      <c r="B1" s="63"/>
      <c r="C1" s="63"/>
      <c r="D1" s="63"/>
      <c r="E1" s="63"/>
      <c r="F1" s="63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3" t="s">
        <v>18</v>
      </c>
      <c r="B3" s="63"/>
      <c r="C3" s="63"/>
      <c r="D3" s="63"/>
      <c r="E3" s="63"/>
      <c r="F3" s="6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3" t="s">
        <v>63</v>
      </c>
      <c r="B5" s="63"/>
      <c r="C5" s="63"/>
      <c r="D5" s="63"/>
      <c r="E5" s="63"/>
      <c r="F5" s="63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7" t="s">
        <v>53</v>
      </c>
      <c r="B7" s="17" t="s">
        <v>35</v>
      </c>
      <c r="C7" s="18" t="s">
        <v>36</v>
      </c>
      <c r="D7" s="18" t="s">
        <v>33</v>
      </c>
      <c r="E7" s="18" t="s">
        <v>26</v>
      </c>
      <c r="F7" s="18" t="s">
        <v>34</v>
      </c>
    </row>
    <row r="8" spans="1:6" x14ac:dyDescent="0.25">
      <c r="A8" s="11" t="s">
        <v>64</v>
      </c>
      <c r="B8" s="8"/>
      <c r="C8" s="9"/>
      <c r="D8" s="9"/>
      <c r="E8" s="9"/>
      <c r="F8" s="9"/>
    </row>
    <row r="9" spans="1:6" ht="25.5" x14ac:dyDescent="0.25">
      <c r="A9" s="11" t="s">
        <v>65</v>
      </c>
      <c r="B9" s="8"/>
      <c r="C9" s="9"/>
      <c r="D9" s="9"/>
      <c r="E9" s="9"/>
      <c r="F9" s="9"/>
    </row>
    <row r="10" spans="1:6" ht="25.5" x14ac:dyDescent="0.25">
      <c r="A10" s="16" t="s">
        <v>66</v>
      </c>
      <c r="B10" s="8"/>
      <c r="C10" s="9"/>
      <c r="D10" s="9"/>
      <c r="E10" s="9"/>
      <c r="F10" s="9"/>
    </row>
    <row r="11" spans="1:6" x14ac:dyDescent="0.25">
      <c r="A11" s="16"/>
      <c r="B11" s="8"/>
      <c r="C11" s="9"/>
      <c r="D11" s="9"/>
      <c r="E11" s="9"/>
      <c r="F11" s="9"/>
    </row>
    <row r="12" spans="1:6" x14ac:dyDescent="0.25">
      <c r="A12" s="11" t="s">
        <v>67</v>
      </c>
      <c r="B12" s="8"/>
      <c r="C12" s="9"/>
      <c r="D12" s="9"/>
      <c r="E12" s="9"/>
      <c r="F12" s="9"/>
    </row>
    <row r="13" spans="1:6" x14ac:dyDescent="0.25">
      <c r="A13" s="22" t="s">
        <v>58</v>
      </c>
      <c r="B13" s="8"/>
      <c r="C13" s="9"/>
      <c r="D13" s="9"/>
      <c r="E13" s="9"/>
      <c r="F13" s="9"/>
    </row>
    <row r="14" spans="1:6" x14ac:dyDescent="0.25">
      <c r="A14" s="13" t="s">
        <v>59</v>
      </c>
      <c r="B14" s="8"/>
      <c r="C14" s="9"/>
      <c r="D14" s="9"/>
      <c r="E14" s="9"/>
      <c r="F14" s="10"/>
    </row>
    <row r="15" spans="1:6" x14ac:dyDescent="0.25">
      <c r="A15" s="22" t="s">
        <v>60</v>
      </c>
      <c r="B15" s="8"/>
      <c r="C15" s="9"/>
      <c r="D15" s="9"/>
      <c r="E15" s="9"/>
      <c r="F15" s="10"/>
    </row>
    <row r="16" spans="1:6" x14ac:dyDescent="0.25">
      <c r="A16" s="13" t="s">
        <v>61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0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63" t="s">
        <v>17</v>
      </c>
      <c r="B3" s="64"/>
      <c r="C3" s="64"/>
      <c r="D3" s="64"/>
      <c r="E3" s="64"/>
      <c r="F3" s="64"/>
      <c r="G3" s="64"/>
      <c r="H3" s="64"/>
      <c r="I3" s="64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85" t="s">
        <v>19</v>
      </c>
      <c r="B5" s="86"/>
      <c r="C5" s="87"/>
      <c r="D5" s="17" t="s">
        <v>20</v>
      </c>
      <c r="E5" s="17" t="s">
        <v>35</v>
      </c>
      <c r="F5" s="18" t="s">
        <v>36</v>
      </c>
      <c r="G5" s="18" t="s">
        <v>33</v>
      </c>
      <c r="H5" s="18" t="s">
        <v>26</v>
      </c>
      <c r="I5" s="18" t="s">
        <v>34</v>
      </c>
    </row>
    <row r="6" spans="1:9" ht="25.5" x14ac:dyDescent="0.25">
      <c r="A6" s="82" t="s">
        <v>90</v>
      </c>
      <c r="B6" s="83"/>
      <c r="C6" s="84"/>
      <c r="D6" s="26" t="s">
        <v>91</v>
      </c>
      <c r="E6" s="137">
        <v>26475.26</v>
      </c>
      <c r="F6" s="138">
        <v>32904.519999999997</v>
      </c>
      <c r="G6" s="138">
        <v>32250</v>
      </c>
      <c r="H6" s="138">
        <v>32250</v>
      </c>
      <c r="I6" s="138">
        <f>SUM(I8,I14,I18)</f>
        <v>32250</v>
      </c>
    </row>
    <row r="7" spans="1:9" ht="25.5" x14ac:dyDescent="0.25">
      <c r="A7" s="82" t="s">
        <v>92</v>
      </c>
      <c r="B7" s="83"/>
      <c r="C7" s="84"/>
      <c r="D7" s="26" t="s">
        <v>93</v>
      </c>
      <c r="E7" s="137">
        <v>26475.26</v>
      </c>
      <c r="F7" s="138">
        <v>32904.519999999997</v>
      </c>
      <c r="G7" s="138">
        <f>SUM(G8,G14,G18)</f>
        <v>32250</v>
      </c>
      <c r="H7" s="138">
        <f t="shared" ref="H7:I7" si="0">SUM(H8,H14,H18)</f>
        <v>32250</v>
      </c>
      <c r="I7" s="138">
        <f>SUM(I9,I15,I19)</f>
        <v>32250</v>
      </c>
    </row>
    <row r="8" spans="1:9" x14ac:dyDescent="0.25">
      <c r="A8" s="139" t="s">
        <v>95</v>
      </c>
      <c r="B8" s="140"/>
      <c r="C8" s="141"/>
      <c r="D8" s="142" t="s">
        <v>94</v>
      </c>
      <c r="E8" s="143">
        <v>22101.03</v>
      </c>
      <c r="F8" s="144">
        <v>25195.94</v>
      </c>
      <c r="G8" s="144">
        <v>27565</v>
      </c>
      <c r="H8" s="144">
        <v>27565</v>
      </c>
      <c r="I8" s="145">
        <v>27565</v>
      </c>
    </row>
    <row r="9" spans="1:9" x14ac:dyDescent="0.25">
      <c r="A9" s="88">
        <v>3</v>
      </c>
      <c r="B9" s="89"/>
      <c r="C9" s="90"/>
      <c r="D9" s="25" t="s">
        <v>10</v>
      </c>
      <c r="E9" s="137">
        <v>22101.03</v>
      </c>
      <c r="F9" s="138">
        <v>18000</v>
      </c>
      <c r="G9" s="138">
        <f>SUM(G10:G13)</f>
        <v>27565</v>
      </c>
      <c r="H9" s="138">
        <f>SUM(H10:H13)</f>
        <v>27565</v>
      </c>
      <c r="I9" s="138">
        <f>SUM(I10:I13)</f>
        <v>27565</v>
      </c>
    </row>
    <row r="10" spans="1:9" x14ac:dyDescent="0.25">
      <c r="A10" s="91">
        <v>31</v>
      </c>
      <c r="B10" s="92"/>
      <c r="C10" s="93"/>
      <c r="D10" s="25" t="s">
        <v>11</v>
      </c>
      <c r="E10" s="137">
        <v>16789.439999999999</v>
      </c>
      <c r="F10" s="138">
        <v>4636.3900000000003</v>
      </c>
      <c r="G10" s="138">
        <v>18600</v>
      </c>
      <c r="H10" s="138">
        <v>18600</v>
      </c>
      <c r="I10" s="138">
        <v>18600</v>
      </c>
    </row>
    <row r="11" spans="1:9" x14ac:dyDescent="0.25">
      <c r="A11" s="91">
        <v>32</v>
      </c>
      <c r="B11" s="92"/>
      <c r="C11" s="93"/>
      <c r="D11" s="25" t="s">
        <v>21</v>
      </c>
      <c r="E11" s="137">
        <v>4672.24</v>
      </c>
      <c r="F11" s="138">
        <v>300</v>
      </c>
      <c r="G11" s="138">
        <v>8000</v>
      </c>
      <c r="H11" s="138">
        <v>8000</v>
      </c>
      <c r="I11" s="138">
        <v>8000</v>
      </c>
    </row>
    <row r="12" spans="1:9" x14ac:dyDescent="0.25">
      <c r="A12" s="56">
        <v>34</v>
      </c>
      <c r="B12" s="57"/>
      <c r="C12" s="58"/>
      <c r="D12" s="25" t="s">
        <v>78</v>
      </c>
      <c r="E12" s="137">
        <v>265.45</v>
      </c>
      <c r="F12" s="138">
        <v>2259.5500000000002</v>
      </c>
      <c r="G12" s="138">
        <v>300</v>
      </c>
      <c r="H12" s="138">
        <v>300</v>
      </c>
      <c r="I12" s="138">
        <v>300</v>
      </c>
    </row>
    <row r="13" spans="1:9" ht="25.5" x14ac:dyDescent="0.25">
      <c r="A13" s="56">
        <v>42</v>
      </c>
      <c r="B13" s="57"/>
      <c r="C13" s="58"/>
      <c r="D13" s="25" t="s">
        <v>30</v>
      </c>
      <c r="E13" s="137">
        <v>373.9</v>
      </c>
      <c r="F13" s="138"/>
      <c r="G13" s="138">
        <v>665</v>
      </c>
      <c r="H13" s="138">
        <v>665</v>
      </c>
      <c r="I13" s="138">
        <v>665</v>
      </c>
    </row>
    <row r="14" spans="1:9" ht="15" customHeight="1" x14ac:dyDescent="0.25">
      <c r="A14" s="139" t="s">
        <v>96</v>
      </c>
      <c r="B14" s="140"/>
      <c r="C14" s="141"/>
      <c r="D14" s="142" t="s">
        <v>97</v>
      </c>
      <c r="E14" s="143">
        <v>259.82</v>
      </c>
      <c r="F14" s="144">
        <v>1633.61</v>
      </c>
      <c r="G14" s="144">
        <v>300</v>
      </c>
      <c r="H14" s="144">
        <v>300</v>
      </c>
      <c r="I14" s="145">
        <v>300</v>
      </c>
    </row>
    <row r="15" spans="1:9" x14ac:dyDescent="0.25">
      <c r="A15" s="88">
        <v>3</v>
      </c>
      <c r="B15" s="89"/>
      <c r="C15" s="90"/>
      <c r="D15" s="25" t="s">
        <v>10</v>
      </c>
      <c r="E15" s="137">
        <v>259.82</v>
      </c>
      <c r="F15" s="138">
        <v>1633.61</v>
      </c>
      <c r="G15" s="138">
        <v>300</v>
      </c>
      <c r="H15" s="138">
        <v>300</v>
      </c>
      <c r="I15" s="138">
        <v>300</v>
      </c>
    </row>
    <row r="16" spans="1:9" x14ac:dyDescent="0.25">
      <c r="A16" s="91">
        <v>32</v>
      </c>
      <c r="B16" s="92"/>
      <c r="C16" s="93"/>
      <c r="D16" s="25" t="s">
        <v>21</v>
      </c>
      <c r="E16" s="137">
        <v>259.82</v>
      </c>
      <c r="F16" s="138">
        <v>1633.61</v>
      </c>
      <c r="G16" s="138">
        <v>200</v>
      </c>
      <c r="H16" s="138">
        <v>200</v>
      </c>
      <c r="I16" s="138">
        <v>200</v>
      </c>
    </row>
    <row r="17" spans="1:9" x14ac:dyDescent="0.25">
      <c r="A17" s="56">
        <v>34</v>
      </c>
      <c r="B17" s="57"/>
      <c r="C17" s="58"/>
      <c r="D17" s="25" t="s">
        <v>78</v>
      </c>
      <c r="E17" s="137"/>
      <c r="F17" s="138"/>
      <c r="G17" s="138">
        <v>100</v>
      </c>
      <c r="H17" s="138">
        <v>100</v>
      </c>
      <c r="I17" s="138">
        <v>100</v>
      </c>
    </row>
    <row r="18" spans="1:9" ht="15" customHeight="1" x14ac:dyDescent="0.25">
      <c r="A18" s="139" t="s">
        <v>98</v>
      </c>
      <c r="B18" s="140"/>
      <c r="C18" s="141"/>
      <c r="D18" s="142" t="s">
        <v>99</v>
      </c>
      <c r="E18" s="143">
        <v>4114.41</v>
      </c>
      <c r="F18" s="144">
        <v>6074.97</v>
      </c>
      <c r="G18" s="144">
        <v>4385</v>
      </c>
      <c r="H18" s="144">
        <v>4385</v>
      </c>
      <c r="I18" s="144">
        <v>4385</v>
      </c>
    </row>
    <row r="19" spans="1:9" ht="25.5" x14ac:dyDescent="0.25">
      <c r="A19" s="88">
        <v>4</v>
      </c>
      <c r="B19" s="89"/>
      <c r="C19" s="90"/>
      <c r="D19" s="25" t="s">
        <v>12</v>
      </c>
      <c r="E19" s="137">
        <v>4114.41</v>
      </c>
      <c r="F19" s="138">
        <v>6074.97</v>
      </c>
      <c r="G19" s="138">
        <v>4385</v>
      </c>
      <c r="H19" s="138">
        <v>4385</v>
      </c>
      <c r="I19" s="138">
        <v>4385</v>
      </c>
    </row>
    <row r="20" spans="1:9" ht="25.5" x14ac:dyDescent="0.25">
      <c r="A20" s="91">
        <v>42</v>
      </c>
      <c r="B20" s="92"/>
      <c r="C20" s="93"/>
      <c r="D20" s="25" t="s">
        <v>30</v>
      </c>
      <c r="E20" s="137">
        <v>4114.41</v>
      </c>
      <c r="F20" s="138">
        <v>6074.97</v>
      </c>
      <c r="G20" s="138">
        <v>4385</v>
      </c>
      <c r="H20" s="138">
        <v>4385</v>
      </c>
      <c r="I20" s="138">
        <v>4385</v>
      </c>
    </row>
  </sheetData>
  <mergeCells count="15">
    <mergeCell ref="A19:C19"/>
    <mergeCell ref="A20:C20"/>
    <mergeCell ref="A14:C14"/>
    <mergeCell ref="A15:C15"/>
    <mergeCell ref="A18:C18"/>
    <mergeCell ref="A8:C8"/>
    <mergeCell ref="A9:C9"/>
    <mergeCell ref="A11:C11"/>
    <mergeCell ref="A10:C10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2024-01-30T13:27:22Z</cp:lastPrinted>
  <dcterms:created xsi:type="dcterms:W3CDTF">2022-08-12T12:51:27Z</dcterms:created>
  <dcterms:modified xsi:type="dcterms:W3CDTF">2024-01-30T13:35:00Z</dcterms:modified>
</cp:coreProperties>
</file>