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lavilink\Desktop\Općina OKUĆANI\Financijski izvještaji 2026\Financjski izvještaji 1-9.2026\"/>
    </mc:Choice>
  </mc:AlternateContent>
  <xr:revisionPtr revIDLastSave="0" documentId="13_ncr:1_{F1A5D1B9-2E2E-405A-9699-1591DF1A04A9}" xr6:coauthVersionLast="47" xr6:coauthVersionMax="47" xr10:uidLastSave="{00000000-0000-0000-0000-000000000000}"/>
  <bookViews>
    <workbookView xWindow="-108" yWindow="-108" windowWidth="30936" windowHeight="16776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4" i="80"/>
  <c r="D44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E6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E6" i="79" s="1"/>
  <c r="D30" i="79"/>
  <c r="D6" i="79" s="1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44" i="77"/>
  <c r="D244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44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D44" i="75" s="1"/>
  <c r="E52" i="75"/>
  <c r="E45" i="75" s="1"/>
  <c r="E44" i="75" s="1"/>
  <c r="D52" i="75"/>
  <c r="E46" i="75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D188" i="72"/>
  <c r="E187" i="72"/>
  <c r="D187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D244" i="71" s="1"/>
  <c r="E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E113" i="71" s="1"/>
  <c r="D114" i="71"/>
  <c r="D113" i="71"/>
  <c r="E108" i="71"/>
  <c r="D108" i="71"/>
  <c r="E100" i="71"/>
  <c r="D100" i="71"/>
  <c r="E95" i="71"/>
  <c r="E94" i="71" s="1"/>
  <c r="E44" i="71" s="1"/>
  <c r="D95" i="71"/>
  <c r="D94" i="71" s="1"/>
  <c r="D44" i="71" s="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2" i="69"/>
  <c r="D52" i="69"/>
  <c r="E46" i="69"/>
  <c r="D46" i="69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E6" i="69" s="1"/>
  <c r="D20" i="69"/>
  <c r="D19" i="69" s="1"/>
  <c r="D6" i="69" s="1"/>
  <c r="E14" i="69"/>
  <c r="D14" i="69"/>
  <c r="E11" i="69"/>
  <c r="D11" i="69"/>
  <c r="E8" i="69"/>
  <c r="D8" i="69"/>
  <c r="E7" i="69"/>
  <c r="D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E123" i="67"/>
  <c r="E122" i="67" s="1"/>
  <c r="D123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D56" i="67" s="1"/>
  <c r="E62" i="67"/>
  <c r="E56" i="67" s="1"/>
  <c r="D62" i="67"/>
  <c r="E57" i="67"/>
  <c r="D57" i="67"/>
  <c r="E52" i="67"/>
  <c r="D52" i="67"/>
  <c r="E46" i="67"/>
  <c r="D46" i="67"/>
  <c r="D45" i="67" s="1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E6" i="67" s="1"/>
  <c r="D20" i="67"/>
  <c r="D19" i="67"/>
  <c r="E14" i="67"/>
  <c r="D14" i="67"/>
  <c r="E11" i="67"/>
  <c r="D11" i="67"/>
  <c r="E8" i="67"/>
  <c r="D8" i="67"/>
  <c r="E7" i="67"/>
  <c r="D7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D416" i="68"/>
  <c r="G415" i="68"/>
  <c r="F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G395" i="68" s="1"/>
  <c r="F396" i="68"/>
  <c r="F395" i="68" s="1"/>
  <c r="E396" i="68"/>
  <c r="D396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I374" i="68" s="1"/>
  <c r="D375" i="68"/>
  <c r="H375" i="68" s="1"/>
  <c r="G374" i="68"/>
  <c r="F374" i="68"/>
  <c r="E374" i="68"/>
  <c r="D374" i="68"/>
  <c r="G373" i="68"/>
  <c r="F373" i="68"/>
  <c r="E373" i="68"/>
  <c r="I373" i="68" s="1"/>
  <c r="I372" i="68" s="1"/>
  <c r="D373" i="68"/>
  <c r="G372" i="68"/>
  <c r="F372" i="68"/>
  <c r="E372" i="68"/>
  <c r="G371" i="68"/>
  <c r="F371" i="68"/>
  <c r="E371" i="68"/>
  <c r="I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D368" i="68"/>
  <c r="H368" i="68" s="1"/>
  <c r="G367" i="68"/>
  <c r="F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D358" i="68"/>
  <c r="D357" i="68" s="1"/>
  <c r="G357" i="68"/>
  <c r="F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H348" i="68" s="1"/>
  <c r="G347" i="68"/>
  <c r="F347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D327" i="68"/>
  <c r="H327" i="68" s="1"/>
  <c r="J327" i="68" s="1"/>
  <c r="G326" i="68"/>
  <c r="F326" i="68"/>
  <c r="E326" i="68"/>
  <c r="I326" i="68" s="1"/>
  <c r="D326" i="68"/>
  <c r="D325" i="68" s="1"/>
  <c r="G325" i="68"/>
  <c r="F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G311" i="68"/>
  <c r="F311" i="68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I306" i="68" s="1"/>
  <c r="D307" i="68"/>
  <c r="H307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I298" i="68" s="1"/>
  <c r="I297" i="68" s="1"/>
  <c r="D298" i="68"/>
  <c r="H298" i="68" s="1"/>
  <c r="G297" i="68"/>
  <c r="F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D294" i="68"/>
  <c r="H294" i="68" s="1"/>
  <c r="G293" i="68"/>
  <c r="F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D289" i="68"/>
  <c r="H289" i="68" s="1"/>
  <c r="G288" i="68"/>
  <c r="F288" i="68"/>
  <c r="E288" i="68"/>
  <c r="D288" i="68"/>
  <c r="G287" i="68"/>
  <c r="F287" i="68"/>
  <c r="D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D280" i="68"/>
  <c r="G279" i="68"/>
  <c r="F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D276" i="68"/>
  <c r="G275" i="68"/>
  <c r="F275" i="68"/>
  <c r="G274" i="68"/>
  <c r="F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H250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I245" i="68" s="1"/>
  <c r="D247" i="68"/>
  <c r="H247" i="68" s="1"/>
  <c r="G246" i="68"/>
  <c r="F246" i="68"/>
  <c r="E246" i="68"/>
  <c r="D246" i="68"/>
  <c r="G245" i="68"/>
  <c r="F245" i="68"/>
  <c r="E245" i="68"/>
  <c r="D245" i="68"/>
  <c r="G244" i="68"/>
  <c r="F244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D240" i="68"/>
  <c r="G239" i="68"/>
  <c r="F239" i="68"/>
  <c r="G238" i="68"/>
  <c r="F238" i="68"/>
  <c r="E238" i="68"/>
  <c r="D238" i="68"/>
  <c r="G237" i="68"/>
  <c r="F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I234" i="68" s="1"/>
  <c r="I233" i="68" s="1"/>
  <c r="D235" i="68"/>
  <c r="H235" i="68" s="1"/>
  <c r="G234" i="68"/>
  <c r="F234" i="68"/>
  <c r="E234" i="68"/>
  <c r="D234" i="68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I228" i="68" s="1"/>
  <c r="D229" i="68"/>
  <c r="H229" i="68" s="1"/>
  <c r="G228" i="68"/>
  <c r="F228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H221" i="68" s="1"/>
  <c r="G220" i="68"/>
  <c r="G200" i="68" s="1"/>
  <c r="G187" i="68" s="1"/>
  <c r="F220" i="68"/>
  <c r="F200" i="68" s="1"/>
  <c r="F187" i="68" s="1"/>
  <c r="E220" i="68"/>
  <c r="E200" i="68" s="1"/>
  <c r="D220" i="68"/>
  <c r="D200" i="68" s="1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I202" i="68" s="1"/>
  <c r="I201" i="68" s="1"/>
  <c r="I200" i="68" s="1"/>
  <c r="D202" i="68"/>
  <c r="H202" i="68" s="1"/>
  <c r="G201" i="68"/>
  <c r="F201" i="68"/>
  <c r="E201" i="68"/>
  <c r="D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D190" i="68"/>
  <c r="H190" i="68" s="1"/>
  <c r="G189" i="68"/>
  <c r="F189" i="68"/>
  <c r="E189" i="68"/>
  <c r="D189" i="68"/>
  <c r="G188" i="68"/>
  <c r="F188" i="68"/>
  <c r="E188" i="68"/>
  <c r="D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H176" i="68" s="1"/>
  <c r="G175" i="68"/>
  <c r="F175" i="68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I165" i="68" s="1"/>
  <c r="D167" i="68"/>
  <c r="H167" i="68" s="1"/>
  <c r="G166" i="68"/>
  <c r="F166" i="68"/>
  <c r="E166" i="68"/>
  <c r="D166" i="68"/>
  <c r="G165" i="68"/>
  <c r="F165" i="68"/>
  <c r="E165" i="68"/>
  <c r="D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E155" i="68"/>
  <c r="D155" i="68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G149" i="68"/>
  <c r="F149" i="68"/>
  <c r="E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D139" i="68"/>
  <c r="G138" i="68"/>
  <c r="F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D135" i="68"/>
  <c r="G134" i="68"/>
  <c r="F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H127" i="68" s="1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I123" i="68" s="1"/>
  <c r="D124" i="68"/>
  <c r="H124" i="68" s="1"/>
  <c r="G123" i="68"/>
  <c r="F123" i="68"/>
  <c r="E123" i="68"/>
  <c r="D123" i="68"/>
  <c r="G122" i="68"/>
  <c r="F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I117" i="68" s="1"/>
  <c r="D118" i="68"/>
  <c r="G117" i="68"/>
  <c r="F117" i="68"/>
  <c r="E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I113" i="68" s="1"/>
  <c r="D115" i="68"/>
  <c r="H115" i="68" s="1"/>
  <c r="G114" i="68"/>
  <c r="F114" i="68"/>
  <c r="F113" i="68" s="1"/>
  <c r="E114" i="68"/>
  <c r="E113" i="68" s="1"/>
  <c r="D114" i="68"/>
  <c r="G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I94" i="68" s="1"/>
  <c r="D96" i="68"/>
  <c r="H96" i="68" s="1"/>
  <c r="G95" i="68"/>
  <c r="F95" i="68"/>
  <c r="E95" i="68"/>
  <c r="D95" i="68"/>
  <c r="G94" i="68"/>
  <c r="F94" i="68"/>
  <c r="E94" i="68"/>
  <c r="D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I86" i="68" s="1"/>
  <c r="D87" i="68"/>
  <c r="H87" i="68" s="1"/>
  <c r="G86" i="68"/>
  <c r="F86" i="68"/>
  <c r="E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E70" i="68" s="1"/>
  <c r="E56" i="68" s="1"/>
  <c r="D77" i="68"/>
  <c r="D70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D71" i="68"/>
  <c r="H71" i="68" s="1"/>
  <c r="G70" i="68"/>
  <c r="F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G62" i="68" s="1"/>
  <c r="F63" i="68"/>
  <c r="F62" i="68" s="1"/>
  <c r="F56" i="68" s="1"/>
  <c r="E63" i="68"/>
  <c r="E62" i="68" s="1"/>
  <c r="D63" i="68"/>
  <c r="D62" i="68" s="1"/>
  <c r="G61" i="68"/>
  <c r="G57" i="68" s="1"/>
  <c r="F61" i="68"/>
  <c r="E61" i="68"/>
  <c r="E57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D58" i="68"/>
  <c r="H58" i="68" s="1"/>
  <c r="F57" i="68"/>
  <c r="D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G53" i="68"/>
  <c r="F53" i="68"/>
  <c r="E53" i="68"/>
  <c r="I53" i="68" s="1"/>
  <c r="I52" i="68" s="1"/>
  <c r="D53" i="68"/>
  <c r="H53" i="68" s="1"/>
  <c r="G52" i="68"/>
  <c r="F52" i="68"/>
  <c r="E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G46" i="68" s="1"/>
  <c r="G45" i="68" s="1"/>
  <c r="F47" i="68"/>
  <c r="F46" i="68" s="1"/>
  <c r="F45" i="68" s="1"/>
  <c r="E47" i="68"/>
  <c r="E46" i="68" s="1"/>
  <c r="E45" i="68" s="1"/>
  <c r="D47" i="68"/>
  <c r="D46" i="68" s="1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D31" i="68"/>
  <c r="H31" i="68" s="1"/>
  <c r="G30" i="68"/>
  <c r="F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D26" i="68"/>
  <c r="G25" i="68"/>
  <c r="F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D21" i="68"/>
  <c r="G20" i="68"/>
  <c r="G19" i="68" s="1"/>
  <c r="G6" i="68" s="1"/>
  <c r="F20" i="68"/>
  <c r="F19" i="68" s="1"/>
  <c r="F6" i="68" s="1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D15" i="68"/>
  <c r="G14" i="68"/>
  <c r="F14" i="68"/>
  <c r="G13" i="68"/>
  <c r="F13" i="68"/>
  <c r="E13" i="68"/>
  <c r="I13" i="68" s="1"/>
  <c r="D13" i="68"/>
  <c r="H13" i="68" s="1"/>
  <c r="J13" i="68" s="1"/>
  <c r="G12" i="68"/>
  <c r="F12" i="68"/>
  <c r="E12" i="68"/>
  <c r="D12" i="68"/>
  <c r="G11" i="68"/>
  <c r="F11" i="68"/>
  <c r="G10" i="68"/>
  <c r="F10" i="68"/>
  <c r="E10" i="68"/>
  <c r="I10" i="68" s="1"/>
  <c r="D10" i="68"/>
  <c r="H10" i="68" s="1"/>
  <c r="J10" i="68" s="1"/>
  <c r="G9" i="68"/>
  <c r="F9" i="68"/>
  <c r="E9" i="68"/>
  <c r="D9" i="68"/>
  <c r="G8" i="68"/>
  <c r="F8" i="68"/>
  <c r="G7" i="68"/>
  <c r="F7" i="68"/>
  <c r="D56" i="69" l="1"/>
  <c r="D56" i="68"/>
  <c r="D45" i="69"/>
  <c r="D44" i="69" s="1"/>
  <c r="H54" i="68"/>
  <c r="J54" i="68" s="1"/>
  <c r="D52" i="68"/>
  <c r="D45" i="68" s="1"/>
  <c r="H77" i="68"/>
  <c r="H63" i="68"/>
  <c r="H47" i="68"/>
  <c r="D44" i="67"/>
  <c r="F44" i="68"/>
  <c r="J425" i="68"/>
  <c r="H396" i="68"/>
  <c r="I416" i="68"/>
  <c r="I415" i="68" s="1"/>
  <c r="E415" i="68"/>
  <c r="H416" i="68"/>
  <c r="D415" i="68"/>
  <c r="I396" i="68"/>
  <c r="I395" i="68" s="1"/>
  <c r="H358" i="68"/>
  <c r="H326" i="68"/>
  <c r="E56" i="69"/>
  <c r="E45" i="69"/>
  <c r="I77" i="68"/>
  <c r="I70" i="68" s="1"/>
  <c r="G56" i="68"/>
  <c r="G44" i="68" s="1"/>
  <c r="I63" i="68"/>
  <c r="I62" i="68" s="1"/>
  <c r="I61" i="68"/>
  <c r="I57" i="68" s="1"/>
  <c r="E45" i="67"/>
  <c r="E44" i="67" s="1"/>
  <c r="I47" i="68"/>
  <c r="I46" i="68" s="1"/>
  <c r="I45" i="68" s="1"/>
  <c r="J411" i="68"/>
  <c r="H410" i="68"/>
  <c r="J410" i="68" s="1"/>
  <c r="J406" i="68"/>
  <c r="H405" i="68"/>
  <c r="J405" i="68" s="1"/>
  <c r="J386" i="68"/>
  <c r="H385" i="68"/>
  <c r="J385" i="68" s="1"/>
  <c r="J375" i="68"/>
  <c r="H374" i="68"/>
  <c r="J374" i="68" s="1"/>
  <c r="H373" i="68"/>
  <c r="D372" i="68"/>
  <c r="D371" i="68" s="1"/>
  <c r="H371" i="68" s="1"/>
  <c r="J371" i="68" s="1"/>
  <c r="I368" i="68"/>
  <c r="I367" i="68" s="1"/>
  <c r="E367" i="68"/>
  <c r="J368" i="68"/>
  <c r="H367" i="68"/>
  <c r="J367" i="68" s="1"/>
  <c r="I358" i="68"/>
  <c r="I357" i="68" s="1"/>
  <c r="E357" i="68"/>
  <c r="J353" i="68"/>
  <c r="H352" i="68"/>
  <c r="J352" i="68" s="1"/>
  <c r="J348" i="68"/>
  <c r="H347" i="68"/>
  <c r="J347" i="68" s="1"/>
  <c r="J339" i="68"/>
  <c r="H338" i="68"/>
  <c r="J338" i="68" s="1"/>
  <c r="E325" i="68"/>
  <c r="I327" i="68"/>
  <c r="I325" i="68" s="1"/>
  <c r="J321" i="68"/>
  <c r="H320" i="68"/>
  <c r="J320" i="68" s="1"/>
  <c r="J312" i="68"/>
  <c r="H311" i="68"/>
  <c r="J311" i="68" s="1"/>
  <c r="J307" i="68"/>
  <c r="H306" i="68"/>
  <c r="J306" i="68" s="1"/>
  <c r="J300" i="68"/>
  <c r="H299" i="68"/>
  <c r="J299" i="68" s="1"/>
  <c r="H297" i="68"/>
  <c r="J297" i="68" s="1"/>
  <c r="J298" i="68"/>
  <c r="E293" i="68"/>
  <c r="E287" i="68" s="1"/>
  <c r="I294" i="68"/>
  <c r="I293" i="68" s="1"/>
  <c r="I287" i="68" s="1"/>
  <c r="J294" i="68"/>
  <c r="H293" i="68"/>
  <c r="J293" i="68" s="1"/>
  <c r="J289" i="68"/>
  <c r="H288" i="68"/>
  <c r="J285" i="68"/>
  <c r="H284" i="68"/>
  <c r="J284" i="68" s="1"/>
  <c r="J282" i="68"/>
  <c r="H281" i="68"/>
  <c r="J281" i="68" s="1"/>
  <c r="I280" i="68"/>
  <c r="I279" i="68" s="1"/>
  <c r="E279" i="68"/>
  <c r="H280" i="68"/>
  <c r="D279" i="68"/>
  <c r="E275" i="68"/>
  <c r="E274" i="68" s="1"/>
  <c r="E244" i="68" s="1"/>
  <c r="I276" i="68"/>
  <c r="I275" i="68" s="1"/>
  <c r="I274" i="68" s="1"/>
  <c r="I244" i="68" s="1"/>
  <c r="H276" i="68"/>
  <c r="D275" i="68"/>
  <c r="D274" i="68" s="1"/>
  <c r="D244" i="68" s="1"/>
  <c r="J267" i="68"/>
  <c r="H266" i="68"/>
  <c r="J266" i="68" s="1"/>
  <c r="J262" i="68"/>
  <c r="H261" i="68"/>
  <c r="J261" i="68" s="1"/>
  <c r="J255" i="68"/>
  <c r="H254" i="68"/>
  <c r="J254" i="68" s="1"/>
  <c r="J250" i="68"/>
  <c r="H249" i="68"/>
  <c r="J249" i="68" s="1"/>
  <c r="J247" i="68"/>
  <c r="H246" i="68"/>
  <c r="I240" i="68"/>
  <c r="I239" i="68" s="1"/>
  <c r="E239" i="68"/>
  <c r="H240" i="68"/>
  <c r="D239" i="68"/>
  <c r="E237" i="68"/>
  <c r="E187" i="68" s="1"/>
  <c r="I238" i="68"/>
  <c r="I237" i="68" s="1"/>
  <c r="I187" i="68" s="1"/>
  <c r="H238" i="68"/>
  <c r="D237" i="68"/>
  <c r="D187" i="68" s="1"/>
  <c r="J235" i="68"/>
  <c r="H234" i="68"/>
  <c r="J229" i="68"/>
  <c r="H228" i="68"/>
  <c r="J228" i="68" s="1"/>
  <c r="J226" i="68"/>
  <c r="H225" i="68"/>
  <c r="J225" i="68" s="1"/>
  <c r="J221" i="68"/>
  <c r="H220" i="68"/>
  <c r="J220" i="68" s="1"/>
  <c r="J216" i="68"/>
  <c r="H215" i="68"/>
  <c r="J215" i="68" s="1"/>
  <c r="J207" i="68"/>
  <c r="H206" i="68"/>
  <c r="J206" i="68" s="1"/>
  <c r="J202" i="68"/>
  <c r="H201" i="68"/>
  <c r="J194" i="68"/>
  <c r="H193" i="68"/>
  <c r="J193" i="68" s="1"/>
  <c r="J190" i="68"/>
  <c r="H189" i="68"/>
  <c r="J182" i="68"/>
  <c r="H181" i="68"/>
  <c r="J181" i="68" s="1"/>
  <c r="J176" i="68"/>
  <c r="H175" i="68"/>
  <c r="J175" i="68" s="1"/>
  <c r="J171" i="68"/>
  <c r="H170" i="68"/>
  <c r="J170" i="68" s="1"/>
  <c r="J167" i="68"/>
  <c r="H166" i="68"/>
  <c r="J162" i="68"/>
  <c r="H161" i="68"/>
  <c r="J161" i="68" s="1"/>
  <c r="J156" i="68"/>
  <c r="H155" i="68"/>
  <c r="D149" i="68"/>
  <c r="H150" i="68"/>
  <c r="H146" i="68"/>
  <c r="J146" i="68" s="1"/>
  <c r="J147" i="68"/>
  <c r="J143" i="68"/>
  <c r="H142" i="68"/>
  <c r="J142" i="68" s="1"/>
  <c r="I139" i="68"/>
  <c r="I138" i="68" s="1"/>
  <c r="E138" i="68"/>
  <c r="H139" i="68"/>
  <c r="D138" i="68"/>
  <c r="E134" i="68"/>
  <c r="E122" i="68" s="1"/>
  <c r="E44" i="68" s="1"/>
  <c r="I135" i="68"/>
  <c r="I134" i="68" s="1"/>
  <c r="I122" i="68" s="1"/>
  <c r="D134" i="68"/>
  <c r="H135" i="68"/>
  <c r="J130" i="68"/>
  <c r="H129" i="68"/>
  <c r="J129" i="68" s="1"/>
  <c r="H126" i="68"/>
  <c r="J126" i="68" s="1"/>
  <c r="J127" i="68"/>
  <c r="H123" i="68"/>
  <c r="J124" i="68"/>
  <c r="D117" i="68"/>
  <c r="D113" i="68" s="1"/>
  <c r="H118" i="68"/>
  <c r="J115" i="68"/>
  <c r="H114" i="68"/>
  <c r="J109" i="68"/>
  <c r="H108" i="68"/>
  <c r="J108" i="68" s="1"/>
  <c r="J101" i="68"/>
  <c r="H100" i="68"/>
  <c r="J100" i="68" s="1"/>
  <c r="J96" i="68"/>
  <c r="H95" i="68"/>
  <c r="J87" i="68"/>
  <c r="H86" i="68"/>
  <c r="J86" i="68" s="1"/>
  <c r="J82" i="68"/>
  <c r="H81" i="68"/>
  <c r="J81" i="68" s="1"/>
  <c r="J71" i="68"/>
  <c r="J58" i="68"/>
  <c r="H57" i="68"/>
  <c r="J53" i="68"/>
  <c r="H52" i="68"/>
  <c r="J52" i="68" s="1"/>
  <c r="J41" i="68"/>
  <c r="H40" i="68"/>
  <c r="J40" i="68" s="1"/>
  <c r="J36" i="68"/>
  <c r="H35" i="68"/>
  <c r="J35" i="68" s="1"/>
  <c r="E30" i="68"/>
  <c r="I31" i="68"/>
  <c r="I30" i="68" s="1"/>
  <c r="J31" i="68"/>
  <c r="H30" i="68"/>
  <c r="J30" i="68" s="1"/>
  <c r="E25" i="68"/>
  <c r="I26" i="68"/>
  <c r="I25" i="68" s="1"/>
  <c r="H26" i="68"/>
  <c r="D25" i="68"/>
  <c r="E20" i="68"/>
  <c r="E19" i="68" s="1"/>
  <c r="I21" i="68"/>
  <c r="I20" i="68" s="1"/>
  <c r="I19" i="68" s="1"/>
  <c r="H21" i="68"/>
  <c r="D20" i="68"/>
  <c r="D19" i="68" s="1"/>
  <c r="E14" i="68"/>
  <c r="I15" i="68"/>
  <c r="I14" i="68" s="1"/>
  <c r="H15" i="68"/>
  <c r="D14" i="68"/>
  <c r="E11" i="68"/>
  <c r="I12" i="68"/>
  <c r="I11" i="68" s="1"/>
  <c r="D11" i="68"/>
  <c r="H12" i="68"/>
  <c r="E8" i="68"/>
  <c r="E7" i="68" s="1"/>
  <c r="E6" i="68" s="1"/>
  <c r="I9" i="68"/>
  <c r="I8" i="68" s="1"/>
  <c r="I7" i="68" s="1"/>
  <c r="H9" i="68"/>
  <c r="D8" i="68"/>
  <c r="D7" i="68" s="1"/>
  <c r="D6" i="68" s="1"/>
  <c r="J77" i="68" l="1"/>
  <c r="H70" i="68"/>
  <c r="J70" i="68" s="1"/>
  <c r="H62" i="68"/>
  <c r="J63" i="68"/>
  <c r="J47" i="68"/>
  <c r="H46" i="68"/>
  <c r="J416" i="68"/>
  <c r="H415" i="68"/>
  <c r="J415" i="68" s="1"/>
  <c r="H395" i="68"/>
  <c r="J395" i="68" s="1"/>
  <c r="J396" i="68"/>
  <c r="J358" i="68"/>
  <c r="H357" i="68"/>
  <c r="J357" i="68" s="1"/>
  <c r="H325" i="68"/>
  <c r="J325" i="68" s="1"/>
  <c r="J326" i="68"/>
  <c r="I56" i="68"/>
  <c r="E44" i="69"/>
  <c r="I44" i="68"/>
  <c r="I6" i="68"/>
  <c r="J373" i="68"/>
  <c r="H372" i="68"/>
  <c r="J372" i="68" s="1"/>
  <c r="J288" i="68"/>
  <c r="H287" i="68"/>
  <c r="J287" i="68" s="1"/>
  <c r="J280" i="68"/>
  <c r="H279" i="68"/>
  <c r="J279" i="68" s="1"/>
  <c r="J276" i="68"/>
  <c r="H275" i="68"/>
  <c r="J246" i="68"/>
  <c r="H245" i="68"/>
  <c r="J240" i="68"/>
  <c r="H239" i="68"/>
  <c r="J239" i="68" s="1"/>
  <c r="J238" i="68"/>
  <c r="H237" i="68"/>
  <c r="J237" i="68" s="1"/>
  <c r="J234" i="68"/>
  <c r="H233" i="68"/>
  <c r="J233" i="68" s="1"/>
  <c r="J201" i="68"/>
  <c r="H200" i="68"/>
  <c r="J200" i="68" s="1"/>
  <c r="J189" i="68"/>
  <c r="H188" i="68"/>
  <c r="J166" i="68"/>
  <c r="H165" i="68"/>
  <c r="J165" i="68" s="1"/>
  <c r="J155" i="68"/>
  <c r="H154" i="68"/>
  <c r="J154" i="68" s="1"/>
  <c r="J150" i="68"/>
  <c r="H149" i="68"/>
  <c r="J149" i="68" s="1"/>
  <c r="H138" i="68"/>
  <c r="J139" i="68"/>
  <c r="J135" i="68"/>
  <c r="H134" i="68"/>
  <c r="J134" i="68" s="1"/>
  <c r="J123" i="68"/>
  <c r="J118" i="68"/>
  <c r="H117" i="68"/>
  <c r="J117" i="68" s="1"/>
  <c r="J114" i="68"/>
  <c r="H113" i="68"/>
  <c r="J113" i="68" s="1"/>
  <c r="J95" i="68"/>
  <c r="H94" i="68"/>
  <c r="J94" i="68" s="1"/>
  <c r="J57" i="68"/>
  <c r="J26" i="68"/>
  <c r="H25" i="68"/>
  <c r="J25" i="68" s="1"/>
  <c r="H20" i="68"/>
  <c r="J21" i="68"/>
  <c r="H14" i="68"/>
  <c r="J14" i="68" s="1"/>
  <c r="J15" i="68"/>
  <c r="H11" i="68"/>
  <c r="J11" i="68" s="1"/>
  <c r="J12" i="68"/>
  <c r="J9" i="68"/>
  <c r="H8" i="68"/>
  <c r="D122" i="68"/>
  <c r="D44" i="68" s="1"/>
  <c r="J62" i="68" l="1"/>
  <c r="H56" i="68"/>
  <c r="J56" i="68" s="1"/>
  <c r="J46" i="68"/>
  <c r="H45" i="68"/>
  <c r="J45" i="68" s="1"/>
  <c r="J275" i="68"/>
  <c r="H274" i="68"/>
  <c r="J245" i="68"/>
  <c r="J188" i="68"/>
  <c r="H187" i="68"/>
  <c r="J187" i="68" s="1"/>
  <c r="J20" i="68"/>
  <c r="H19" i="68"/>
  <c r="J19" i="68" s="1"/>
  <c r="J8" i="68"/>
  <c r="H7" i="68"/>
  <c r="J138" i="68"/>
  <c r="H122" i="68"/>
  <c r="J7" i="68" l="1"/>
  <c r="H6" i="68"/>
  <c r="J6" i="68" s="1"/>
  <c r="J274" i="68"/>
  <c r="H244" i="68"/>
  <c r="J244" i="68" s="1"/>
  <c r="J122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<sst xmlns="http://schemas.openxmlformats.org/spreadsheetml/2006/main" count="15428" uniqueCount="816">
  <si>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</si>
  <si>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OKUČANI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</si>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</sst>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3.2" x14ac:dyDescent="0.25"/>
  <cols>
    <col min="1" max="1" width="11" customWidth="1"/>
    <col min="2" max="2" width="66.6640625" customWidth="1"/>
  </cols>
  <sheetData>
    <row r="2" spans="1:2" ht="37.5" customHeight="1" x14ac:dyDescent="0.25">
      <c r="A2" s="101" t="s">
        <v>784</v>
      </c>
      <c r="B2" s="101"/>
    </row>
    <row r="3" spans="1:2" ht="24" customHeight="1" x14ac:dyDescent="0.25">
      <c r="A3" s="75" t="s">
        <v>785</v>
      </c>
      <c r="B3" s="75" t="s">
        <v>786</v>
      </c>
    </row>
    <row r="4" spans="1:2" ht="15" x14ac:dyDescent="0.25">
      <c r="A4" s="76">
        <v>510</v>
      </c>
      <c r="B4" s="77" t="s">
        <v>787</v>
      </c>
    </row>
    <row r="5" spans="1:2" ht="15" x14ac:dyDescent="0.25">
      <c r="A5" s="76">
        <v>561</v>
      </c>
      <c r="B5" s="77" t="s">
        <v>788</v>
      </c>
    </row>
    <row r="6" spans="1:2" ht="15" x14ac:dyDescent="0.25">
      <c r="A6" s="76">
        <v>562</v>
      </c>
      <c r="B6" s="77" t="s">
        <v>789</v>
      </c>
    </row>
    <row r="7" spans="1:2" ht="15" x14ac:dyDescent="0.25">
      <c r="A7" s="76">
        <v>563</v>
      </c>
      <c r="B7" s="77" t="s">
        <v>790</v>
      </c>
    </row>
    <row r="8" spans="1:2" ht="15" x14ac:dyDescent="0.25">
      <c r="A8" s="76">
        <v>564</v>
      </c>
      <c r="B8" s="77" t="s">
        <v>791</v>
      </c>
    </row>
    <row r="9" spans="1:2" ht="15" x14ac:dyDescent="0.25">
      <c r="A9" s="76">
        <v>565</v>
      </c>
      <c r="B9" s="77" t="s">
        <v>792</v>
      </c>
    </row>
    <row r="10" spans="1:2" ht="15" x14ac:dyDescent="0.25">
      <c r="A10" s="76">
        <v>566</v>
      </c>
      <c r="B10" s="77" t="s">
        <v>793</v>
      </c>
    </row>
    <row r="11" spans="1:2" ht="15" x14ac:dyDescent="0.25">
      <c r="A11" s="76">
        <v>567</v>
      </c>
      <c r="B11" s="77" t="s">
        <v>794</v>
      </c>
    </row>
    <row r="12" spans="1:2" ht="15" x14ac:dyDescent="0.25">
      <c r="A12" s="76">
        <v>575</v>
      </c>
      <c r="B12" s="77" t="s">
        <v>795</v>
      </c>
    </row>
    <row r="13" spans="1:2" ht="15" x14ac:dyDescent="0.25">
      <c r="A13" s="76">
        <v>577</v>
      </c>
      <c r="B13" s="77" t="s">
        <v>796</v>
      </c>
    </row>
    <row r="14" spans="1:2" ht="15" x14ac:dyDescent="0.25">
      <c r="A14" s="76">
        <v>578</v>
      </c>
      <c r="B14" s="77" t="s">
        <v>797</v>
      </c>
    </row>
    <row r="15" spans="1:2" ht="15" x14ac:dyDescent="0.25">
      <c r="A15" s="76">
        <v>579</v>
      </c>
      <c r="B15" s="77" t="s">
        <v>798</v>
      </c>
    </row>
    <row r="16" spans="1:2" ht="15" x14ac:dyDescent="0.25">
      <c r="A16" s="76">
        <v>581</v>
      </c>
      <c r="B16" s="77" t="s">
        <v>799</v>
      </c>
    </row>
    <row r="17" spans="1:2" ht="15" x14ac:dyDescent="0.25">
      <c r="A17" s="76">
        <v>815</v>
      </c>
      <c r="B17" s="77" t="s">
        <v>800</v>
      </c>
    </row>
    <row r="18" spans="1:2" ht="15" x14ac:dyDescent="0.25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9" width="14.6640625" style="70" customWidth="1"/>
    <col min="10" max="10" width="8.6640625" style="70" customWidth="1"/>
    <col min="11" max="11" width="14.44140625" style="55" customWidth="1"/>
    <col min="12" max="16384" width="14.441406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5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5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226378.16</v>
      </c>
      <c r="E6" s="2">
        <f t="shared" ref="E6:I6" si="0">+E7+E14+E19+E30+E35</f>
        <v>305773.68</v>
      </c>
      <c r="F6" s="2">
        <f t="shared" si="0"/>
        <v>39949.089999999997</v>
      </c>
      <c r="G6" s="2">
        <f>+G7+G14+G19+G30+G35</f>
        <v>53960.07</v>
      </c>
      <c r="H6" s="2">
        <f t="shared" si="0"/>
        <v>266327.25</v>
      </c>
      <c r="I6" s="2">
        <f t="shared" si="0"/>
        <v>359733.75</v>
      </c>
      <c r="J6" s="50">
        <f>IF(H6&lt;&gt;0,IF(I6/H6&gt;=100,"&gt;&gt;100",I6/H6*100),"-")</f>
        <v>135.07207767887064</v>
      </c>
      <c r="K6" s="59"/>
    </row>
    <row r="7" spans="1:25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ht="12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ht="12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ht="12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ht="12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ht="12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ht="12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ht="12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ht="12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ht="12" x14ac:dyDescent="0.2">
      <c r="A19" s="28" t="s">
        <v>38</v>
      </c>
      <c r="B19" s="29" t="s">
        <v>39</v>
      </c>
      <c r="C19" s="30" t="s">
        <v>38</v>
      </c>
      <c r="D19" s="3">
        <f>D20+D25</f>
        <v>226378.16</v>
      </c>
      <c r="E19" s="3">
        <f t="shared" ref="E19:I19" si="8">E20+E25</f>
        <v>305773.68</v>
      </c>
      <c r="F19" s="3">
        <f t="shared" si="8"/>
        <v>39949.089999999997</v>
      </c>
      <c r="G19" s="3">
        <f t="shared" si="8"/>
        <v>53960.07</v>
      </c>
      <c r="H19" s="3">
        <f t="shared" si="8"/>
        <v>266327.25</v>
      </c>
      <c r="I19" s="3">
        <f t="shared" si="8"/>
        <v>359733.75</v>
      </c>
      <c r="J19" s="50">
        <f t="shared" si="2"/>
        <v>135.07207767887064</v>
      </c>
      <c r="K19" s="59"/>
    </row>
    <row r="20" spans="1:11" ht="12" x14ac:dyDescent="0.2">
      <c r="A20" s="31" t="s">
        <v>40</v>
      </c>
      <c r="B20" s="32" t="s">
        <v>41</v>
      </c>
      <c r="C20" s="33" t="s">
        <v>40</v>
      </c>
      <c r="D20" s="3">
        <f>SUM(D21:D24)</f>
        <v>226378.16</v>
      </c>
      <c r="E20" s="3">
        <f t="shared" ref="E20:I20" si="9">SUM(E21:E24)</f>
        <v>305773.68</v>
      </c>
      <c r="F20" s="3">
        <f t="shared" si="9"/>
        <v>39949.089999999997</v>
      </c>
      <c r="G20" s="3">
        <f t="shared" si="9"/>
        <v>53960.07</v>
      </c>
      <c r="H20" s="3">
        <f t="shared" si="9"/>
        <v>266327.25</v>
      </c>
      <c r="I20" s="3">
        <f t="shared" si="9"/>
        <v>359733.75</v>
      </c>
      <c r="J20" s="50">
        <f t="shared" si="2"/>
        <v>135.07207767887064</v>
      </c>
      <c r="K20" s="59"/>
    </row>
    <row r="21" spans="1:11" ht="12" x14ac:dyDescent="0.2">
      <c r="A21" s="31" t="s">
        <v>42</v>
      </c>
      <c r="B21" s="32" t="s">
        <v>43</v>
      </c>
      <c r="C21" s="33" t="s">
        <v>42</v>
      </c>
      <c r="D21" s="84">
        <f>SUM('510:816'!D21)</f>
        <v>226378.16</v>
      </c>
      <c r="E21" s="84">
        <f>SUM('510:816'!E21)</f>
        <v>305773.68</v>
      </c>
      <c r="F21" s="84">
        <f>'Nacionalno sufinanciranje'!D21</f>
        <v>39949.089999999997</v>
      </c>
      <c r="G21" s="84">
        <f>'Nacionalno sufinanciranje'!E21</f>
        <v>53960.07</v>
      </c>
      <c r="H21" s="11">
        <f t="shared" ref="H21:I24" si="10">D21+F21</f>
        <v>266327.25</v>
      </c>
      <c r="I21" s="11">
        <f t="shared" si="10"/>
        <v>359733.75</v>
      </c>
      <c r="J21" s="50">
        <f t="shared" si="2"/>
        <v>135.07207767887064</v>
      </c>
      <c r="K21" s="59"/>
    </row>
    <row r="22" spans="1:11" ht="12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2.8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12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12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ht="12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2.8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2.8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ht="12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ht="12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2.8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2.8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ht="12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2.8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2.8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ht="12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ht="12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40.799999999999997" x14ac:dyDescent="0.25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251225.7</v>
      </c>
      <c r="E44" s="3">
        <f t="shared" ref="E44:I44" si="21">E45+E56+E94+E113+E122+E154+E165</f>
        <v>237616.48</v>
      </c>
      <c r="F44" s="3">
        <f t="shared" si="21"/>
        <v>44333.950000000004</v>
      </c>
      <c r="G44" s="3">
        <f t="shared" si="21"/>
        <v>46258.37</v>
      </c>
      <c r="H44" s="3">
        <f t="shared" si="21"/>
        <v>295559.65000000002</v>
      </c>
      <c r="I44" s="3">
        <f t="shared" si="21"/>
        <v>283874.85000000003</v>
      </c>
      <c r="J44" s="50">
        <f t="shared" ref="J44:J107" si="22">IF(H44&lt;&gt;0,IF(I44/H44&gt;=100,"&gt;&gt;100",I44/H44*100),"-")</f>
        <v>96.046551009246357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239849.1</v>
      </c>
      <c r="E45" s="3">
        <f t="shared" si="23"/>
        <v>228899.92</v>
      </c>
      <c r="F45" s="3">
        <f t="shared" si="23"/>
        <v>42326.310000000005</v>
      </c>
      <c r="G45" s="3">
        <f t="shared" si="23"/>
        <v>40394.11</v>
      </c>
      <c r="H45" s="3">
        <f t="shared" si="23"/>
        <v>282175.41000000003</v>
      </c>
      <c r="I45" s="3">
        <f t="shared" si="23"/>
        <v>269294.03000000003</v>
      </c>
      <c r="J45" s="50">
        <f t="shared" si="22"/>
        <v>95.434974294889827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205906.87</v>
      </c>
      <c r="E46" s="3">
        <f t="shared" si="24"/>
        <v>196480.6</v>
      </c>
      <c r="F46" s="3">
        <f t="shared" si="24"/>
        <v>36336.51</v>
      </c>
      <c r="G46" s="3">
        <f t="shared" si="24"/>
        <v>34673.06</v>
      </c>
      <c r="H46" s="3">
        <f t="shared" si="24"/>
        <v>242243.38</v>
      </c>
      <c r="I46" s="3">
        <f t="shared" si="24"/>
        <v>231153.66</v>
      </c>
      <c r="J46" s="50">
        <f t="shared" si="22"/>
        <v>95.4220751047975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205906.87</v>
      </c>
      <c r="E47" s="84">
        <f>SUM('510:816'!E47)</f>
        <v>196480.6</v>
      </c>
      <c r="F47" s="84">
        <f>'Nacionalno sufinanciranje'!D47</f>
        <v>36336.51</v>
      </c>
      <c r="G47" s="84">
        <f>'Nacionalno sufinanciranje'!E47</f>
        <v>34673.06</v>
      </c>
      <c r="H47" s="12">
        <f t="shared" ref="H47:I51" si="25">D47+F47</f>
        <v>242243.38</v>
      </c>
      <c r="I47" s="12">
        <f t="shared" si="25"/>
        <v>231153.66</v>
      </c>
      <c r="J47" s="50">
        <f t="shared" si="22"/>
        <v>95.4220751047975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33942.230000000003</v>
      </c>
      <c r="E52" s="3">
        <f t="shared" si="26"/>
        <v>32419.32</v>
      </c>
      <c r="F52" s="3">
        <f t="shared" si="26"/>
        <v>5989.8</v>
      </c>
      <c r="G52" s="3">
        <f t="shared" si="26"/>
        <v>5721.05</v>
      </c>
      <c r="H52" s="3">
        <f t="shared" si="26"/>
        <v>39932.030000000006</v>
      </c>
      <c r="I52" s="3">
        <f t="shared" si="26"/>
        <v>38140.370000000003</v>
      </c>
      <c r="J52" s="50">
        <f t="shared" si="22"/>
        <v>95.513225849023939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33942.230000000003</v>
      </c>
      <c r="E54" s="84">
        <f>SUM('510:816'!E54)</f>
        <v>32419.32</v>
      </c>
      <c r="F54" s="84">
        <f>'Nacionalno sufinanciranje'!D54</f>
        <v>5989.8</v>
      </c>
      <c r="G54" s="84">
        <f>'Nacionalno sufinanciranje'!E54</f>
        <v>5721.05</v>
      </c>
      <c r="H54" s="12">
        <f t="shared" si="27"/>
        <v>39932.030000000006</v>
      </c>
      <c r="I54" s="12">
        <f t="shared" si="27"/>
        <v>38140.370000000003</v>
      </c>
      <c r="J54" s="50">
        <f t="shared" si="22"/>
        <v>95.513225849023939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11376.6</v>
      </c>
      <c r="E56" s="3">
        <f t="shared" ref="E56:I56" si="28">E57+E62+E70+E80+E81+E86</f>
        <v>8716.5600000000013</v>
      </c>
      <c r="F56" s="3">
        <f t="shared" si="28"/>
        <v>2007.6399999999999</v>
      </c>
      <c r="G56" s="3">
        <f t="shared" si="28"/>
        <v>5864.2599999999993</v>
      </c>
      <c r="H56" s="3">
        <f t="shared" si="28"/>
        <v>13384.24</v>
      </c>
      <c r="I56" s="3">
        <f t="shared" si="28"/>
        <v>14580.82</v>
      </c>
      <c r="J56" s="50">
        <f t="shared" si="22"/>
        <v>108.94021625434091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141.51</v>
      </c>
      <c r="F57" s="3">
        <f t="shared" si="29"/>
        <v>0</v>
      </c>
      <c r="G57" s="3">
        <f t="shared" si="29"/>
        <v>24.99</v>
      </c>
      <c r="H57" s="3">
        <f t="shared" si="29"/>
        <v>0</v>
      </c>
      <c r="I57" s="3">
        <f t="shared" si="29"/>
        <v>166.5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141.51</v>
      </c>
      <c r="F61" s="84">
        <f>'Nacionalno sufinanciranje'!D61</f>
        <v>0</v>
      </c>
      <c r="G61" s="84">
        <f>'Nacionalno sufinanciranje'!E61</f>
        <v>24.99</v>
      </c>
      <c r="H61" s="12">
        <f t="shared" si="30"/>
        <v>0</v>
      </c>
      <c r="I61" s="12">
        <f t="shared" si="30"/>
        <v>166.5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7515.56</v>
      </c>
      <c r="E62" s="3">
        <f t="shared" si="31"/>
        <v>5594.1</v>
      </c>
      <c r="F62" s="3">
        <f t="shared" si="31"/>
        <v>1326.28</v>
      </c>
      <c r="G62" s="3">
        <f t="shared" si="31"/>
        <v>4277.82</v>
      </c>
      <c r="H62" s="3">
        <f t="shared" si="31"/>
        <v>8841.84</v>
      </c>
      <c r="I62" s="3">
        <f t="shared" si="31"/>
        <v>9871.92</v>
      </c>
      <c r="J62" s="50">
        <f t="shared" si="22"/>
        <v>111.65006378762791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7515.56</v>
      </c>
      <c r="E63" s="84">
        <f>SUM('510:816'!E63)</f>
        <v>5594.1</v>
      </c>
      <c r="F63" s="84">
        <f>'Nacionalno sufinanciranje'!D63</f>
        <v>1326.28</v>
      </c>
      <c r="G63" s="84">
        <f>'Nacionalno sufinanciranje'!E63</f>
        <v>4277.82</v>
      </c>
      <c r="H63" s="12">
        <f t="shared" ref="H63:I69" si="32">D63+F63</f>
        <v>8841.84</v>
      </c>
      <c r="I63" s="12">
        <f t="shared" si="32"/>
        <v>9871.92</v>
      </c>
      <c r="J63" s="50">
        <f t="shared" si="22"/>
        <v>111.65006378762791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3861.04</v>
      </c>
      <c r="E70" s="3">
        <f t="shared" si="33"/>
        <v>2980.95</v>
      </c>
      <c r="F70" s="3">
        <f t="shared" si="33"/>
        <v>681.36</v>
      </c>
      <c r="G70" s="3">
        <f t="shared" si="33"/>
        <v>1561.45</v>
      </c>
      <c r="H70" s="3">
        <f t="shared" si="33"/>
        <v>4542.3999999999996</v>
      </c>
      <c r="I70" s="3">
        <f t="shared" si="33"/>
        <v>4542.3999999999996</v>
      </c>
      <c r="J70" s="50">
        <f t="shared" si="22"/>
        <v>100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3861.04</v>
      </c>
      <c r="E77" s="84">
        <f>SUM('510:816'!E77)</f>
        <v>2980.95</v>
      </c>
      <c r="F77" s="84">
        <f>'Nacionalno sufinanciranje'!D77</f>
        <v>681.36</v>
      </c>
      <c r="G77" s="84">
        <f>'Nacionalno sufinanciranje'!E77</f>
        <v>1561.45</v>
      </c>
      <c r="H77" s="12">
        <f t="shared" si="34"/>
        <v>4542.3999999999996</v>
      </c>
      <c r="I77" s="12">
        <f t="shared" si="34"/>
        <v>4542.3999999999996</v>
      </c>
      <c r="J77" s="50">
        <f t="shared" si="22"/>
        <v>100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ht="12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ht="12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ht="12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2.8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2.8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2.8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ht="12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2.8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2.8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12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12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2.8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2.8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12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12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12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ht="12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ht="12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2.8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2.8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ht="12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ht="12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ht="12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ht="12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2.8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2.8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2.8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2.8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ht="12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12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2.8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2.8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2.8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12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2.8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2.8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12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12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ht="12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12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2.8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2.8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2.8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2.8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2.8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ht="12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2.8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ht="12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ht="12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12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2.8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ht="12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12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ht="12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ht="12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ht="12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2.8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12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12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12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12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2.8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12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2.8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2.8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2.8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12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12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2.8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2.8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12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383652.39</v>
      </c>
      <c r="E325" s="3">
        <f t="shared" ref="E325:I325" si="146">SUM(E326:E333)</f>
        <v>285256.18</v>
      </c>
      <c r="F325" s="3">
        <f t="shared" si="146"/>
        <v>67703.360000000001</v>
      </c>
      <c r="G325" s="3">
        <f t="shared" si="146"/>
        <v>50339.32</v>
      </c>
      <c r="H325" s="3">
        <f t="shared" si="146"/>
        <v>451355.75</v>
      </c>
      <c r="I325" s="3">
        <f t="shared" si="146"/>
        <v>335595.5</v>
      </c>
      <c r="J325" s="50">
        <f t="shared" si="144"/>
        <v>74.352769406393961</v>
      </c>
      <c r="K325" s="59"/>
    </row>
    <row r="326" spans="1:11" ht="12" x14ac:dyDescent="0.2">
      <c r="A326" s="28">
        <v>96381</v>
      </c>
      <c r="B326" s="29" t="s">
        <v>43</v>
      </c>
      <c r="C326" s="30">
        <v>96381</v>
      </c>
      <c r="D326" s="84">
        <f>SUM('510:816'!D326)</f>
        <v>383652.39</v>
      </c>
      <c r="E326" s="84">
        <f>SUM('510:816'!E326)</f>
        <v>285256.18</v>
      </c>
      <c r="F326" s="84">
        <f>'Nacionalno sufinanciranje'!D326</f>
        <v>67703.360000000001</v>
      </c>
      <c r="G326" s="84">
        <f>'Nacionalno sufinanciranje'!E326</f>
        <v>50339.32</v>
      </c>
      <c r="H326" s="10">
        <f t="shared" ref="H326:I333" si="147">D326+F326</f>
        <v>451355.75</v>
      </c>
      <c r="I326" s="10">
        <f t="shared" si="147"/>
        <v>335595.5</v>
      </c>
      <c r="J326" s="50">
        <f t="shared" si="144"/>
        <v>74.352769406393961</v>
      </c>
      <c r="K326" s="59"/>
    </row>
    <row r="327" spans="1:11" ht="12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ht="12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ht="12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2.8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2.8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2.8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2.8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5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2.8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12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2.8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12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98396.21</v>
      </c>
      <c r="E357" s="3">
        <f t="shared" ref="E357:I357" si="156">SUM(E358:E365)</f>
        <v>0</v>
      </c>
      <c r="F357" s="3">
        <f t="shared" si="156"/>
        <v>17364.04</v>
      </c>
      <c r="G357" s="3">
        <f t="shared" si="156"/>
        <v>0</v>
      </c>
      <c r="H357" s="3">
        <f t="shared" si="156"/>
        <v>115760.25</v>
      </c>
      <c r="I357" s="3">
        <f t="shared" si="156"/>
        <v>0</v>
      </c>
      <c r="J357" s="50">
        <f t="shared" si="149"/>
        <v>0</v>
      </c>
    </row>
    <row r="358" spans="1:10" s="64" customFormat="1" ht="22.8" x14ac:dyDescent="0.2">
      <c r="A358" s="28">
        <v>16381</v>
      </c>
      <c r="B358" s="29" t="s">
        <v>695</v>
      </c>
      <c r="C358" s="30">
        <v>16381</v>
      </c>
      <c r="D358" s="84">
        <f>SUM('510:816'!D358)</f>
        <v>98396.21</v>
      </c>
      <c r="E358" s="84">
        <f>SUM('510:816'!E358)</f>
        <v>0</v>
      </c>
      <c r="F358" s="84">
        <f>'Nacionalno sufinanciranje'!D358</f>
        <v>17364.04</v>
      </c>
      <c r="G358" s="84">
        <f>'Nacionalno sufinanciranje'!E358</f>
        <v>0</v>
      </c>
      <c r="H358" s="10">
        <f t="shared" ref="H358:I366" si="157">D358+F358</f>
        <v>115760.25</v>
      </c>
      <c r="I358" s="10">
        <f t="shared" si="157"/>
        <v>0</v>
      </c>
      <c r="J358" s="50">
        <f t="shared" si="149"/>
        <v>0</v>
      </c>
    </row>
    <row r="359" spans="1:10" s="64" customFormat="1" ht="22.8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2.8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2.8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2.8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2.8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2.8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2.8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ht="12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2.8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ht="12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5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2.8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2.8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2.8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2.8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2.8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2.8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2.8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2.8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2.8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2.8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2.8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2.8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2.8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2.8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2.8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2.8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2.8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2.8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ht="12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ht="12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ht="12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ht="12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ht="12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ht="12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ht="12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ht="12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98396.21</v>
      </c>
      <c r="E415" s="3">
        <f t="shared" ref="E415:I415" si="174">SUM(E416:E423)</f>
        <v>0</v>
      </c>
      <c r="F415" s="3">
        <f t="shared" si="174"/>
        <v>17364.04</v>
      </c>
      <c r="G415" s="3">
        <f t="shared" si="174"/>
        <v>0</v>
      </c>
      <c r="H415" s="3">
        <f t="shared" si="174"/>
        <v>115760.25</v>
      </c>
      <c r="I415" s="3">
        <f t="shared" si="174"/>
        <v>0</v>
      </c>
      <c r="J415" s="50">
        <f t="shared" si="169"/>
        <v>0</v>
      </c>
    </row>
    <row r="416" spans="1:10" s="59" customFormat="1" ht="12" x14ac:dyDescent="0.2">
      <c r="A416" s="28">
        <v>96381</v>
      </c>
      <c r="B416" s="29" t="s">
        <v>43</v>
      </c>
      <c r="C416" s="30" t="s">
        <v>765</v>
      </c>
      <c r="D416" s="84">
        <f>SUM('510:816'!D416)</f>
        <v>98396.21</v>
      </c>
      <c r="E416" s="84">
        <f>SUM('510:816'!E416)</f>
        <v>0</v>
      </c>
      <c r="F416" s="84">
        <f>'Nacionalno sufinanciranje'!D416</f>
        <v>17364.04</v>
      </c>
      <c r="G416" s="84">
        <f>'Nacionalno sufinanciranje'!E416</f>
        <v>0</v>
      </c>
      <c r="H416" s="10">
        <f t="shared" ref="H416:I423" si="175">D416+F416</f>
        <v>115760.25</v>
      </c>
      <c r="I416" s="10">
        <f t="shared" si="175"/>
        <v>0</v>
      </c>
      <c r="J416" s="50">
        <f t="shared" si="169"/>
        <v>0</v>
      </c>
    </row>
    <row r="417" spans="1:10" s="59" customFormat="1" ht="12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ht="12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ht="12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2.8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2.8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2.8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2.8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2.8" x14ac:dyDescent="0.2">
      <c r="A425" s="31">
        <v>99171</v>
      </c>
      <c r="B425" s="37" t="s">
        <v>774</v>
      </c>
      <c r="C425" s="33">
        <v>99171</v>
      </c>
      <c r="D425" s="84">
        <f>SUM('510:816'!D425)</f>
        <v>337849.92</v>
      </c>
      <c r="E425" s="84">
        <f>SUM('510:816'!E425)</f>
        <v>52593.75</v>
      </c>
      <c r="F425" s="84">
        <f>'Nacionalno sufinanciranje'!D425</f>
        <v>59620.58</v>
      </c>
      <c r="G425" s="84">
        <f>'Nacionalno sufinanciranje'!E425</f>
        <v>9281.25</v>
      </c>
      <c r="H425" s="11">
        <f t="shared" ref="H425:I426" si="176">D425+F425</f>
        <v>397470.5</v>
      </c>
      <c r="I425" s="11">
        <f t="shared" si="176"/>
        <v>61875</v>
      </c>
      <c r="J425" s="50">
        <f>IF(H425&lt;&gt;0,IF(I425/H425&gt;=100,"&gt;&gt;100",I425/H425*100),"-")</f>
        <v>15.567193036967522</v>
      </c>
    </row>
    <row r="426" spans="1:10" s="59" customFormat="1" ht="12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42" zoomScaleNormal="100" workbookViewId="0">
      <selection activeCell="D78" sqref="D78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783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39949.089999999997</v>
      </c>
      <c r="E6" s="2">
        <f>+E7+E14+E19+E30+E35</f>
        <v>53960.07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39949.089999999997</v>
      </c>
      <c r="E19" s="3">
        <f>E20+E25</f>
        <v>53960.07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39949.089999999997</v>
      </c>
      <c r="E20" s="3">
        <f>SUM(E21:E24)</f>
        <v>53960.07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>
        <v>39949.089999999997</v>
      </c>
      <c r="E21" s="4">
        <v>53960.07</v>
      </c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44333.950000000004</v>
      </c>
      <c r="E44" s="3">
        <f>E45+E56+E94+E113+E122+E154+E165</f>
        <v>46258.37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42326.310000000005</v>
      </c>
      <c r="E45" s="3">
        <f t="shared" si="0"/>
        <v>40394.11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36336.51</v>
      </c>
      <c r="E46" s="3">
        <f t="shared" si="1"/>
        <v>34673.06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>
        <v>36336.51</v>
      </c>
      <c r="E47" s="5">
        <v>34673.06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5989.8</v>
      </c>
      <c r="E52" s="3">
        <f t="shared" si="2"/>
        <v>5721.05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>
        <v>5989.8</v>
      </c>
      <c r="E54" s="5">
        <v>5721.05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2007.6399999999999</v>
      </c>
      <c r="E56" s="3">
        <f>E57+E62+E70+E80+E81+E86</f>
        <v>5864.2599999999993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24.99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24.99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1326.28</v>
      </c>
      <c r="E62" s="3">
        <f t="shared" si="4"/>
        <v>4277.82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>
        <v>1326.28</v>
      </c>
      <c r="E63" s="5">
        <v>4277.82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681.36</v>
      </c>
      <c r="E70" s="3">
        <f t="shared" si="5"/>
        <v>1561.45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>
        <v>681.36</v>
      </c>
      <c r="E77" s="5">
        <v>1561.45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67703.360000000001</v>
      </c>
      <c r="E325" s="3">
        <f>SUM(E326:E333)</f>
        <v>50339.32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>
        <v>67703.360000000001</v>
      </c>
      <c r="E326" s="7">
        <v>50339.32</v>
      </c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17364.04</v>
      </c>
      <c r="E357" s="3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>
        <v>17364.04</v>
      </c>
      <c r="E358" s="7">
        <v>0</v>
      </c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17364.04</v>
      </c>
      <c r="E415" s="3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>
        <v>17364.04</v>
      </c>
      <c r="E416" s="7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>
        <v>59620.58</v>
      </c>
      <c r="E425" s="4">
        <v>9281.25</v>
      </c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40" zoomScaleNormal="100" workbookViewId="0">
      <selection activeCell="D78" sqref="D78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810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226378.16</v>
      </c>
      <c r="E6" s="2">
        <f>+E7+E14+E19+E30+E35</f>
        <v>305773.68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226378.16</v>
      </c>
      <c r="E19" s="3">
        <f>E20+E25</f>
        <v>305773.68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226378.16</v>
      </c>
      <c r="E20" s="3">
        <f>SUM(E21:E24)</f>
        <v>305773.68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>
        <v>226378.16</v>
      </c>
      <c r="E21" s="4">
        <v>305773.68</v>
      </c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251225.7</v>
      </c>
      <c r="E44" s="3">
        <f>E45+E56+E94+E113+E122+E154+E165</f>
        <v>237616.48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239849.1</v>
      </c>
      <c r="E45" s="3">
        <f t="shared" si="0"/>
        <v>228899.92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205906.87</v>
      </c>
      <c r="E46" s="3">
        <f t="shared" si="1"/>
        <v>196480.6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>
        <v>205906.87</v>
      </c>
      <c r="E47" s="5">
        <v>196480.6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33942.230000000003</v>
      </c>
      <c r="E52" s="3">
        <f t="shared" si="2"/>
        <v>32419.32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>
        <v>33942.230000000003</v>
      </c>
      <c r="E54" s="5">
        <v>32419.32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11376.6</v>
      </c>
      <c r="E56" s="3">
        <f>E57+E62+E70+E80+E81+E86</f>
        <v>8716.5600000000013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141.51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141.51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7515.56</v>
      </c>
      <c r="E62" s="3">
        <f t="shared" si="4"/>
        <v>5594.1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>
        <v>7515.56</v>
      </c>
      <c r="E63" s="5">
        <v>5594.1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3861.04</v>
      </c>
      <c r="E70" s="3">
        <f t="shared" si="5"/>
        <v>2980.95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>
        <v>3861.04</v>
      </c>
      <c r="E77" s="5">
        <v>2980.95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383652.39</v>
      </c>
      <c r="E325" s="3">
        <f>SUM(E326:E333)</f>
        <v>285256.18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>
        <v>383652.39</v>
      </c>
      <c r="E326" s="80">
        <v>285256.18</v>
      </c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98396.21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>
        <v>98396.21</v>
      </c>
      <c r="E358" s="80">
        <v>0</v>
      </c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98396.21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>
        <v>98396.21</v>
      </c>
      <c r="E416" s="80">
        <v>0</v>
      </c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>
        <v>337849.92</v>
      </c>
      <c r="E425" s="82">
        <v>52593.75</v>
      </c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5">
      <c r="A2" s="94" t="s">
        <v>811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812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814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809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808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807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802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803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804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805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4" t="s">
        <v>806</v>
      </c>
      <c r="B2" s="94"/>
      <c r="C2" s="94"/>
      <c r="D2" s="94"/>
      <c r="E2" s="94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Plavi link</cp:lastModifiedBy>
  <cp:lastPrinted>2025-12-18T09:39:09Z</cp:lastPrinted>
  <dcterms:created xsi:type="dcterms:W3CDTF">2025-08-09T19:28:20Z</dcterms:created>
  <dcterms:modified xsi:type="dcterms:W3CDTF">2026-10-13T08:40:38Z</dcterms:modified>
</cp:coreProperties>
</file>