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okucani\racunovodstvo\"/>
    </mc:Choice>
  </mc:AlternateContent>
  <xr:revisionPtr revIDLastSave="0" documentId="13_ncr:1_{9B81664E-D69F-4CE4-A5EA-43AE3C573F49}" xr6:coauthVersionLast="47" xr6:coauthVersionMax="47" xr10:uidLastSave="{00000000-0000-0000-0000-000000000000}"/>
  <bookViews>
    <workbookView xWindow="-108" yWindow="-108" windowWidth="30936" windowHeight="167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s="1"/>
  <c r="E340" i="9"/>
  <c r="B340" i="9" s="1"/>
  <c r="H339" i="9"/>
  <c r="G339" i="9"/>
  <c r="F339" i="9"/>
  <c r="E339" i="9"/>
  <c r="B339" i="9" s="1"/>
  <c r="F338" i="9"/>
  <c r="F337" i="9"/>
  <c r="F336" i="9"/>
  <c r="F335" i="9"/>
  <c r="H334" i="9"/>
  <c r="E334" i="9" s="1"/>
  <c r="B334" i="9" s="1"/>
  <c r="G334" i="9"/>
  <c r="F334" i="9"/>
  <c r="F333" i="9"/>
  <c r="H332" i="9"/>
  <c r="G332" i="9"/>
  <c r="F332" i="9"/>
  <c r="E332" i="9"/>
  <c r="B332" i="9" s="1"/>
  <c r="H331" i="9"/>
  <c r="G331" i="9"/>
  <c r="F331" i="9"/>
  <c r="E331" i="9"/>
  <c r="B331" i="9" s="1"/>
  <c r="H330" i="9"/>
  <c r="G330" i="9"/>
  <c r="F330" i="9"/>
  <c r="E330" i="9"/>
  <c r="B330" i="9" s="1"/>
  <c r="H329" i="9"/>
  <c r="E329" i="9" s="1"/>
  <c r="B329" i="9" s="1"/>
  <c r="G329" i="9"/>
  <c r="F329" i="9"/>
  <c r="H328" i="9"/>
  <c r="G328" i="9"/>
  <c r="F328" i="9"/>
  <c r="E328" i="9"/>
  <c r="B328" i="9" s="1"/>
  <c r="H327" i="9"/>
  <c r="E327" i="9" s="1"/>
  <c r="B327" i="9" s="1"/>
  <c r="G327" i="9"/>
  <c r="F327" i="9"/>
  <c r="H326" i="9"/>
  <c r="E326" i="9" s="1"/>
  <c r="B326" i="9" s="1"/>
  <c r="G326" i="9"/>
  <c r="F326" i="9"/>
  <c r="H325" i="9"/>
  <c r="E325" i="9" s="1"/>
  <c r="B325" i="9" s="1"/>
  <c r="G325" i="9"/>
  <c r="F325" i="9"/>
  <c r="H324" i="9"/>
  <c r="G324" i="9"/>
  <c r="F324" i="9"/>
  <c r="E324" i="9"/>
  <c r="B324" i="9" s="1"/>
  <c r="H323" i="9"/>
  <c r="G323" i="9"/>
  <c r="F323" i="9"/>
  <c r="H322" i="9"/>
  <c r="G322" i="9"/>
  <c r="F322" i="9"/>
  <c r="E322" i="9"/>
  <c r="B322" i="9" s="1"/>
  <c r="H321" i="9"/>
  <c r="E321" i="9" s="1"/>
  <c r="B321" i="9" s="1"/>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E311" i="9" s="1"/>
  <c r="B311" i="9" s="1"/>
  <c r="G311" i="9"/>
  <c r="F311" i="9"/>
  <c r="H310" i="9"/>
  <c r="G310" i="9"/>
  <c r="F310" i="9"/>
  <c r="E310" i="9"/>
  <c r="B310" i="9" s="1"/>
  <c r="F309" i="9"/>
  <c r="F308" i="9"/>
  <c r="H307" i="9"/>
  <c r="G307" i="9"/>
  <c r="F307" i="9"/>
  <c r="E307" i="9"/>
  <c r="B307" i="9" s="1"/>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F290" i="9" s="1"/>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E152" i="9"/>
  <c r="B152" i="9" s="1"/>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E132" i="9"/>
  <c r="B132" i="9" s="1"/>
  <c r="H131" i="9"/>
  <c r="E131" i="9" s="1"/>
  <c r="B131" i="9" s="1"/>
  <c r="G131" i="9"/>
  <c r="F131" i="9"/>
  <c r="H130" i="9"/>
  <c r="E130" i="9" s="1"/>
  <c r="B130" i="9" s="1"/>
  <c r="G130" i="9"/>
  <c r="F130" i="9"/>
  <c r="H129" i="9"/>
  <c r="E129" i="9" s="1"/>
  <c r="B129" i="9" s="1"/>
  <c r="G129" i="9"/>
  <c r="F129" i="9"/>
  <c r="H128" i="9"/>
  <c r="G128" i="9"/>
  <c r="F128" i="9"/>
  <c r="E128" i="9"/>
  <c r="B128" i="9" s="1"/>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D373" i="4"/>
  <c r="F373" i="4" s="1"/>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c r="F320" i="4"/>
  <c r="F319" i="4"/>
  <c r="F318" i="4"/>
  <c r="F317" i="4"/>
  <c r="F316" i="4"/>
  <c r="F315" i="4"/>
  <c r="E314" i="4"/>
  <c r="D314" i="4"/>
  <c r="F314" i="4" s="1"/>
  <c r="F313" i="4"/>
  <c r="F312" i="4"/>
  <c r="F311" i="4"/>
  <c r="E310" i="4"/>
  <c r="D310" i="4"/>
  <c r="D309" i="4"/>
  <c r="D308"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31" i="4" s="1"/>
  <c r="D230" i="4"/>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4" i="1" s="1"/>
  <c r="H204" i="1" s="1"/>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E49" i="4" s="1"/>
  <c r="D45" i="1" s="1"/>
  <c r="H45" i="1" s="1"/>
  <c r="D77" i="4"/>
  <c r="F77" i="4" s="1"/>
  <c r="F76" i="4"/>
  <c r="F75" i="4"/>
  <c r="E74" i="4"/>
  <c r="D74" i="4"/>
  <c r="F74" i="4" s="1"/>
  <c r="F73" i="4"/>
  <c r="F72" i="4"/>
  <c r="E71" i="4"/>
  <c r="D71" i="4"/>
  <c r="F71" i="4" s="1"/>
  <c r="F70" i="4"/>
  <c r="F69" i="4"/>
  <c r="E68" i="4"/>
  <c r="D68" i="4"/>
  <c r="F68" i="4" s="1"/>
  <c r="F67" i="4"/>
  <c r="F66" i="4"/>
  <c r="F65" i="4"/>
  <c r="E64" i="4"/>
  <c r="D64" i="4"/>
  <c r="F63" i="4"/>
  <c r="F62" i="4"/>
  <c r="E61" i="4"/>
  <c r="D61" i="4"/>
  <c r="F61" i="4" s="1"/>
  <c r="F60" i="4"/>
  <c r="F59" i="4"/>
  <c r="E58" i="4"/>
  <c r="D58" i="4"/>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G28" i="3"/>
  <c r="B28" i="3"/>
  <c r="I27" i="3"/>
  <c r="G27" i="3"/>
  <c r="B27" i="3"/>
  <c r="I25" i="3"/>
  <c r="G25" i="3"/>
  <c r="B25" i="3"/>
  <c r="G24" i="3"/>
  <c r="B24" i="3"/>
  <c r="G23" i="3"/>
  <c r="B23" i="3"/>
  <c r="I22" i="3"/>
  <c r="G22" i="3"/>
  <c r="B22" i="3"/>
  <c r="G20" i="3"/>
  <c r="B20" i="3"/>
  <c r="G19" i="3"/>
  <c r="B19" i="3"/>
  <c r="G18" i="3"/>
  <c r="B18" i="3"/>
  <c r="G17" i="3"/>
  <c r="B17" i="3"/>
  <c r="H10" i="3" a="1"/>
  <c r="H10" i="3" s="1"/>
  <c r="L3" i="9" s="1"/>
  <c r="H1685" i="1"/>
  <c r="C1685" i="1"/>
  <c r="G1685" i="1" s="1"/>
  <c r="G1684" i="1"/>
  <c r="C1684" i="1"/>
  <c r="H1684" i="1" s="1"/>
  <c r="C1683" i="1"/>
  <c r="G1683" i="1" s="1"/>
  <c r="C1682" i="1"/>
  <c r="H1682" i="1" s="1"/>
  <c r="H1681" i="1"/>
  <c r="C1681" i="1"/>
  <c r="G1681" i="1" s="1"/>
  <c r="C1680" i="1"/>
  <c r="H1680" i="1" s="1"/>
  <c r="C1679" i="1"/>
  <c r="G1679" i="1" s="1"/>
  <c r="C1678" i="1"/>
  <c r="H1678" i="1" s="1"/>
  <c r="C1677" i="1"/>
  <c r="G1677" i="1" s="1"/>
  <c r="G1676" i="1"/>
  <c r="C1676" i="1"/>
  <c r="H1676" i="1" s="1"/>
  <c r="C1675" i="1"/>
  <c r="G1675" i="1" s="1"/>
  <c r="C1674" i="1"/>
  <c r="H1674" i="1" s="1"/>
  <c r="C1673" i="1"/>
  <c r="G1673" i="1" s="1"/>
  <c r="C1672" i="1"/>
  <c r="H1672" i="1" s="1"/>
  <c r="C1671" i="1"/>
  <c r="G1671" i="1" s="1"/>
  <c r="C1670" i="1"/>
  <c r="H1670" i="1" s="1"/>
  <c r="C1669" i="1"/>
  <c r="G1669" i="1" s="1"/>
  <c r="C1668" i="1"/>
  <c r="H1668" i="1" s="1"/>
  <c r="C1667" i="1"/>
  <c r="G1667" i="1" s="1"/>
  <c r="C1666" i="1"/>
  <c r="H1666" i="1" s="1"/>
  <c r="H1665" i="1"/>
  <c r="C1665" i="1"/>
  <c r="G1665" i="1" s="1"/>
  <c r="C1664" i="1"/>
  <c r="H1664" i="1" s="1"/>
  <c r="C1663" i="1"/>
  <c r="G1663" i="1" s="1"/>
  <c r="C1662" i="1"/>
  <c r="H1662" i="1" s="1"/>
  <c r="C1661" i="1"/>
  <c r="G1661" i="1" s="1"/>
  <c r="C1660" i="1"/>
  <c r="H1660" i="1" s="1"/>
  <c r="H1659" i="1"/>
  <c r="C1659" i="1"/>
  <c r="G1659" i="1" s="1"/>
  <c r="C1658" i="1"/>
  <c r="H1658" i="1" s="1"/>
  <c r="C1657" i="1"/>
  <c r="G1657" i="1" s="1"/>
  <c r="C1656" i="1"/>
  <c r="H1656" i="1" s="1"/>
  <c r="H1655" i="1"/>
  <c r="C1655" i="1"/>
  <c r="G1655" i="1" s="1"/>
  <c r="G1654" i="1"/>
  <c r="C1654" i="1"/>
  <c r="H1654" i="1" s="1"/>
  <c r="C1653" i="1"/>
  <c r="G1653" i="1" s="1"/>
  <c r="C1652" i="1"/>
  <c r="H1652" i="1" s="1"/>
  <c r="C1651" i="1"/>
  <c r="G1651" i="1" s="1"/>
  <c r="C1650" i="1"/>
  <c r="H1650" i="1" s="1"/>
  <c r="C1649" i="1"/>
  <c r="G1649" i="1" s="1"/>
  <c r="C1648" i="1"/>
  <c r="H1648" i="1" s="1"/>
  <c r="C1647" i="1"/>
  <c r="G1647" i="1" s="1"/>
  <c r="G1646" i="1"/>
  <c r="C1646" i="1"/>
  <c r="H1646" i="1" s="1"/>
  <c r="C1645" i="1"/>
  <c r="G1645" i="1" s="1"/>
  <c r="C1644" i="1"/>
  <c r="H1644" i="1" s="1"/>
  <c r="C1643" i="1"/>
  <c r="G1643" i="1" s="1"/>
  <c r="G1642" i="1"/>
  <c r="C1642" i="1"/>
  <c r="H1642" i="1" s="1"/>
  <c r="C1641" i="1"/>
  <c r="G1641" i="1" s="1"/>
  <c r="C1640" i="1"/>
  <c r="H1640" i="1" s="1"/>
  <c r="C1639" i="1"/>
  <c r="G1639" i="1" s="1"/>
  <c r="C1638" i="1"/>
  <c r="H1638" i="1" s="1"/>
  <c r="C1637" i="1"/>
  <c r="G1637" i="1" s="1"/>
  <c r="C1636" i="1"/>
  <c r="H1636" i="1" s="1"/>
  <c r="C1635" i="1"/>
  <c r="G1635" i="1" s="1"/>
  <c r="C1634" i="1"/>
  <c r="H1634" i="1" s="1"/>
  <c r="C1633" i="1"/>
  <c r="G1633" i="1" s="1"/>
  <c r="G1632" i="1"/>
  <c r="C1632" i="1"/>
  <c r="H1632" i="1" s="1"/>
  <c r="H1631" i="1"/>
  <c r="C1631" i="1"/>
  <c r="G1631" i="1" s="1"/>
  <c r="G1630" i="1"/>
  <c r="C1630" i="1"/>
  <c r="H1630" i="1" s="1"/>
  <c r="H1629" i="1"/>
  <c r="C1629" i="1"/>
  <c r="G1629" i="1" s="1"/>
  <c r="C1628" i="1"/>
  <c r="H1628" i="1" s="1"/>
  <c r="G1626" i="1"/>
  <c r="C1626" i="1"/>
  <c r="H1626" i="1" s="1"/>
  <c r="H1625" i="1"/>
  <c r="C1625" i="1"/>
  <c r="G1625" i="1" s="1"/>
  <c r="G1624" i="1"/>
  <c r="C1624" i="1"/>
  <c r="H1624" i="1" s="1"/>
  <c r="H1623" i="1"/>
  <c r="C1623" i="1"/>
  <c r="G1623" i="1" s="1"/>
  <c r="G1622" i="1"/>
  <c r="C1622" i="1"/>
  <c r="H1622" i="1" s="1"/>
  <c r="C1619" i="1"/>
  <c r="G1619" i="1" s="1"/>
  <c r="C1618" i="1"/>
  <c r="H1618" i="1" s="1"/>
  <c r="C1617" i="1"/>
  <c r="G1617" i="1" s="1"/>
  <c r="G1616" i="1"/>
  <c r="C1616" i="1"/>
  <c r="H1616" i="1" s="1"/>
  <c r="C1615" i="1"/>
  <c r="G1615" i="1" s="1"/>
  <c r="C1614" i="1"/>
  <c r="H1614" i="1" s="1"/>
  <c r="C1613" i="1"/>
  <c r="G1613" i="1" s="1"/>
  <c r="G1612" i="1"/>
  <c r="C1612" i="1"/>
  <c r="H1612" i="1" s="1"/>
  <c r="C1611" i="1"/>
  <c r="G1611" i="1" s="1"/>
  <c r="G1610" i="1"/>
  <c r="C1610" i="1"/>
  <c r="H1610" i="1" s="1"/>
  <c r="C1609" i="1"/>
  <c r="G1609" i="1" s="1"/>
  <c r="G1608" i="1"/>
  <c r="C1608" i="1"/>
  <c r="H1608" i="1" s="1"/>
  <c r="C1607" i="1"/>
  <c r="G1607" i="1" s="1"/>
  <c r="G1606" i="1"/>
  <c r="C1606" i="1"/>
  <c r="H1606" i="1" s="1"/>
  <c r="C1605" i="1"/>
  <c r="G1605" i="1" s="1"/>
  <c r="C1604" i="1"/>
  <c r="H1604" i="1" s="1"/>
  <c r="C1603" i="1"/>
  <c r="G1603" i="1" s="1"/>
  <c r="G1602" i="1"/>
  <c r="C1602" i="1"/>
  <c r="H1602" i="1" s="1"/>
  <c r="G1600" i="1"/>
  <c r="C1600" i="1"/>
  <c r="H1600" i="1" s="1"/>
  <c r="C1599" i="1"/>
  <c r="G1599" i="1" s="1"/>
  <c r="C1598" i="1"/>
  <c r="H1598" i="1" s="1"/>
  <c r="C1597" i="1"/>
  <c r="G1597" i="1" s="1"/>
  <c r="G1596" i="1"/>
  <c r="C1596" i="1"/>
  <c r="H1596" i="1" s="1"/>
  <c r="C1595" i="1"/>
  <c r="G1595" i="1" s="1"/>
  <c r="C1594" i="1"/>
  <c r="H1594" i="1" s="1"/>
  <c r="C1593" i="1"/>
  <c r="G1593" i="1" s="1"/>
  <c r="C1592" i="1"/>
  <c r="H1592" i="1" s="1"/>
  <c r="C1591" i="1"/>
  <c r="G1591" i="1" s="1"/>
  <c r="G1590" i="1"/>
  <c r="C1590" i="1"/>
  <c r="H1590" i="1" s="1"/>
  <c r="C1589" i="1"/>
  <c r="G1589" i="1" s="1"/>
  <c r="G1588" i="1"/>
  <c r="C1588" i="1"/>
  <c r="H1588" i="1" s="1"/>
  <c r="C1587" i="1"/>
  <c r="G1587" i="1" s="1"/>
  <c r="C1586" i="1"/>
  <c r="H1586" i="1" s="1"/>
  <c r="C1585" i="1"/>
  <c r="G1585" i="1" s="1"/>
  <c r="C1584" i="1"/>
  <c r="H1584" i="1" s="1"/>
  <c r="C1583" i="1"/>
  <c r="G1583" i="1" s="1"/>
  <c r="C1581" i="1"/>
  <c r="H1581" i="1" s="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C1546" i="1"/>
  <c r="D1545" i="1"/>
  <c r="J1545" i="1" s="1"/>
  <c r="C1545" i="1"/>
  <c r="D1544" i="1"/>
  <c r="J1544" i="1" s="1"/>
  <c r="C1544" i="1"/>
  <c r="D1543" i="1"/>
  <c r="J1543" i="1" s="1"/>
  <c r="C1543" i="1"/>
  <c r="D1542" i="1"/>
  <c r="J1542" i="1" s="1"/>
  <c r="C1542" i="1"/>
  <c r="D1541" i="1"/>
  <c r="J1541" i="1" s="1"/>
  <c r="C1541" i="1"/>
  <c r="D1540" i="1"/>
  <c r="J1540" i="1" s="1"/>
  <c r="C1540" i="1"/>
  <c r="H1539" i="1"/>
  <c r="D1539" i="1"/>
  <c r="C1539" i="1"/>
  <c r="G1539" i="1" s="1"/>
  <c r="D1538" i="1"/>
  <c r="H1538" i="1" s="1"/>
  <c r="C1538" i="1"/>
  <c r="H1537" i="1"/>
  <c r="D1537" i="1"/>
  <c r="C1537" i="1"/>
  <c r="G1537" i="1" s="1"/>
  <c r="D1536"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D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D1257" i="1"/>
  <c r="C1257" i="1"/>
  <c r="G1257" i="1" s="1"/>
  <c r="D1256" i="1"/>
  <c r="C1256" i="1"/>
  <c r="G1256" i="1" s="1"/>
  <c r="D1255" i="1"/>
  <c r="C1255" i="1"/>
  <c r="G1255" i="1" s="1"/>
  <c r="D1254" i="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D1221" i="1"/>
  <c r="C1221" i="1"/>
  <c r="G1221" i="1" s="1"/>
  <c r="D1220" i="1"/>
  <c r="C1220" i="1"/>
  <c r="G1220" i="1" s="1"/>
  <c r="D1219" i="1"/>
  <c r="C1219" i="1"/>
  <c r="G1219" i="1" s="1"/>
  <c r="D1218" i="1"/>
  <c r="C1218" i="1"/>
  <c r="G1218" i="1" s="1"/>
  <c r="D1217" i="1"/>
  <c r="C1217" i="1"/>
  <c r="G1217" i="1" s="1"/>
  <c r="D1216" i="1"/>
  <c r="C1216" i="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D1009" i="1"/>
  <c r="H1009" i="1" s="1"/>
  <c r="C1009" i="1"/>
  <c r="D1008" i="1"/>
  <c r="H1008" i="1" s="1"/>
  <c r="C1008" i="1"/>
  <c r="D1007" i="1"/>
  <c r="H1007" i="1" s="1"/>
  <c r="C1007" i="1"/>
  <c r="G1007" i="1" s="1"/>
  <c r="D1006" i="1"/>
  <c r="H1006" i="1" s="1"/>
  <c r="C1006" i="1"/>
  <c r="D1005" i="1"/>
  <c r="H1005" i="1" s="1"/>
  <c r="C1005" i="1"/>
  <c r="G1005" i="1" s="1"/>
  <c r="D1004" i="1"/>
  <c r="H1004" i="1" s="1"/>
  <c r="C1004" i="1"/>
  <c r="D1003" i="1"/>
  <c r="H1003" i="1" s="1"/>
  <c r="C1003" i="1"/>
  <c r="D1002" i="1"/>
  <c r="H1002" i="1" s="1"/>
  <c r="C1002" i="1"/>
  <c r="D1001" i="1"/>
  <c r="H1001" i="1" s="1"/>
  <c r="C1001" i="1"/>
  <c r="G1001" i="1" s="1"/>
  <c r="D1000" i="1"/>
  <c r="H1000" i="1" s="1"/>
  <c r="C1000" i="1"/>
  <c r="D999" i="1"/>
  <c r="H999" i="1" s="1"/>
  <c r="C999" i="1"/>
  <c r="G999" i="1" s="1"/>
  <c r="D998" i="1"/>
  <c r="H998" i="1" s="1"/>
  <c r="C998" i="1"/>
  <c r="D997" i="1"/>
  <c r="H997" i="1" s="1"/>
  <c r="C997" i="1"/>
  <c r="D996" i="1"/>
  <c r="H996" i="1" s="1"/>
  <c r="C996" i="1"/>
  <c r="D995" i="1"/>
  <c r="H995" i="1" s="1"/>
  <c r="C995" i="1"/>
  <c r="G995" i="1" s="1"/>
  <c r="D994" i="1"/>
  <c r="H994" i="1" s="1"/>
  <c r="C994" i="1"/>
  <c r="G994" i="1" s="1"/>
  <c r="D993" i="1"/>
  <c r="H993" i="1" s="1"/>
  <c r="C993" i="1"/>
  <c r="G993" i="1" s="1"/>
  <c r="D992" i="1"/>
  <c r="H992" i="1" s="1"/>
  <c r="C992" i="1"/>
  <c r="D991" i="1"/>
  <c r="H991" i="1" s="1"/>
  <c r="C991" i="1"/>
  <c r="G991" i="1" s="1"/>
  <c r="D990" i="1"/>
  <c r="H990" i="1" s="1"/>
  <c r="C990" i="1"/>
  <c r="G990" i="1" s="1"/>
  <c r="D989" i="1"/>
  <c r="H989" i="1" s="1"/>
  <c r="C989" i="1"/>
  <c r="G989" i="1" s="1"/>
  <c r="D988" i="1"/>
  <c r="H988" i="1" s="1"/>
  <c r="C988" i="1"/>
  <c r="D987" i="1"/>
  <c r="H987" i="1" s="1"/>
  <c r="C987" i="1"/>
  <c r="G987" i="1" s="1"/>
  <c r="D986" i="1"/>
  <c r="H986" i="1" s="1"/>
  <c r="C986" i="1"/>
  <c r="G986" i="1" s="1"/>
  <c r="D985" i="1"/>
  <c r="H985" i="1" s="1"/>
  <c r="C985" i="1"/>
  <c r="G985" i="1" s="1"/>
  <c r="D984" i="1"/>
  <c r="H984" i="1" s="1"/>
  <c r="C984" i="1"/>
  <c r="D983" i="1"/>
  <c r="H983" i="1" s="1"/>
  <c r="C983" i="1"/>
  <c r="G983" i="1" s="1"/>
  <c r="D982" i="1"/>
  <c r="H982" i="1" s="1"/>
  <c r="C982" i="1"/>
  <c r="G982" i="1" s="1"/>
  <c r="D981" i="1"/>
  <c r="H981" i="1" s="1"/>
  <c r="C981" i="1"/>
  <c r="G981" i="1" s="1"/>
  <c r="D980" i="1"/>
  <c r="H980" i="1" s="1"/>
  <c r="C980" i="1"/>
  <c r="G980" i="1" s="1"/>
  <c r="D979" i="1"/>
  <c r="H979" i="1" s="1"/>
  <c r="C979" i="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D967" i="1"/>
  <c r="H967" i="1" s="1"/>
  <c r="C967" i="1"/>
  <c r="G967" i="1" s="1"/>
  <c r="D966" i="1"/>
  <c r="H966" i="1" s="1"/>
  <c r="C966" i="1"/>
  <c r="D965" i="1"/>
  <c r="H965" i="1" s="1"/>
  <c r="C965" i="1"/>
  <c r="G965" i="1" s="1"/>
  <c r="D964" i="1"/>
  <c r="H964" i="1" s="1"/>
  <c r="C964" i="1"/>
  <c r="G964" i="1" s="1"/>
  <c r="D963" i="1"/>
  <c r="H963" i="1" s="1"/>
  <c r="C963" i="1"/>
  <c r="G963" i="1" s="1"/>
  <c r="D962" i="1"/>
  <c r="H962" i="1" s="1"/>
  <c r="C962" i="1"/>
  <c r="G962" i="1" s="1"/>
  <c r="D961" i="1"/>
  <c r="H961" i="1" s="1"/>
  <c r="C961" i="1"/>
  <c r="D960" i="1"/>
  <c r="H960" i="1" s="1"/>
  <c r="C960" i="1"/>
  <c r="D959" i="1"/>
  <c r="H959" i="1" s="1"/>
  <c r="C959" i="1"/>
  <c r="G959" i="1" s="1"/>
  <c r="D958" i="1"/>
  <c r="H958" i="1" s="1"/>
  <c r="C958" i="1"/>
  <c r="G958" i="1" s="1"/>
  <c r="D957" i="1"/>
  <c r="H957" i="1" s="1"/>
  <c r="C957" i="1"/>
  <c r="D956" i="1"/>
  <c r="H956" i="1" s="1"/>
  <c r="C956" i="1"/>
  <c r="D955" i="1"/>
  <c r="H955" i="1" s="1"/>
  <c r="C955" i="1"/>
  <c r="G955" i="1" s="1"/>
  <c r="D954" i="1"/>
  <c r="H954" i="1" s="1"/>
  <c r="C954" i="1"/>
  <c r="D953" i="1"/>
  <c r="H953" i="1" s="1"/>
  <c r="C953" i="1"/>
  <c r="D952" i="1"/>
  <c r="H952" i="1" s="1"/>
  <c r="C952" i="1"/>
  <c r="D951" i="1"/>
  <c r="H951" i="1" s="1"/>
  <c r="C951" i="1"/>
  <c r="G951" i="1" s="1"/>
  <c r="D950" i="1"/>
  <c r="H950" i="1" s="1"/>
  <c r="C950" i="1"/>
  <c r="G950" i="1" s="1"/>
  <c r="D949" i="1"/>
  <c r="H949" i="1" s="1"/>
  <c r="C949" i="1"/>
  <c r="D948" i="1"/>
  <c r="H948" i="1" s="1"/>
  <c r="C948" i="1"/>
  <c r="D947" i="1"/>
  <c r="H947" i="1" s="1"/>
  <c r="C947" i="1"/>
  <c r="G947" i="1" s="1"/>
  <c r="D946" i="1"/>
  <c r="H946" i="1" s="1"/>
  <c r="C946" i="1"/>
  <c r="G946" i="1" s="1"/>
  <c r="D945" i="1"/>
  <c r="H945" i="1" s="1"/>
  <c r="C945" i="1"/>
  <c r="G945" i="1" s="1"/>
  <c r="D944" i="1"/>
  <c r="H944" i="1" s="1"/>
  <c r="C944" i="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D931" i="1"/>
  <c r="H931" i="1" s="1"/>
  <c r="C931" i="1"/>
  <c r="D930" i="1"/>
  <c r="H930" i="1" s="1"/>
  <c r="C930" i="1"/>
  <c r="D929" i="1"/>
  <c r="H929" i="1" s="1"/>
  <c r="C929" i="1"/>
  <c r="G929" i="1" s="1"/>
  <c r="D928" i="1"/>
  <c r="H928" i="1" s="1"/>
  <c r="C928" i="1"/>
  <c r="D927" i="1"/>
  <c r="H927" i="1" s="1"/>
  <c r="C927" i="1"/>
  <c r="D926" i="1"/>
  <c r="H926" i="1" s="1"/>
  <c r="C926" i="1"/>
  <c r="G926" i="1" s="1"/>
  <c r="D925" i="1"/>
  <c r="H925" i="1" s="1"/>
  <c r="C925" i="1"/>
  <c r="G925" i="1" s="1"/>
  <c r="D924" i="1"/>
  <c r="H924" i="1" s="1"/>
  <c r="C924" i="1"/>
  <c r="D923" i="1"/>
  <c r="H923" i="1" s="1"/>
  <c r="C923" i="1"/>
  <c r="D922" i="1"/>
  <c r="H922" i="1" s="1"/>
  <c r="C922" i="1"/>
  <c r="D921" i="1"/>
  <c r="H921" i="1" s="1"/>
  <c r="C921" i="1"/>
  <c r="D920" i="1"/>
  <c r="H920" i="1" s="1"/>
  <c r="C920" i="1"/>
  <c r="D919" i="1"/>
  <c r="H919" i="1" s="1"/>
  <c r="C919" i="1"/>
  <c r="G919" i="1" s="1"/>
  <c r="D918" i="1"/>
  <c r="H918" i="1" s="1"/>
  <c r="C918" i="1"/>
  <c r="D917" i="1"/>
  <c r="H917" i="1" s="1"/>
  <c r="C917" i="1"/>
  <c r="D916" i="1"/>
  <c r="H916" i="1" s="1"/>
  <c r="C916" i="1"/>
  <c r="D915" i="1"/>
  <c r="H915" i="1" s="1"/>
  <c r="C915" i="1"/>
  <c r="G915" i="1" s="1"/>
  <c r="D914" i="1"/>
  <c r="H914" i="1" s="1"/>
  <c r="C914" i="1"/>
  <c r="G914" i="1" s="1"/>
  <c r="D913" i="1"/>
  <c r="H913" i="1" s="1"/>
  <c r="C913" i="1"/>
  <c r="D912" i="1"/>
  <c r="H912" i="1" s="1"/>
  <c r="C912" i="1"/>
  <c r="D911" i="1"/>
  <c r="H911" i="1" s="1"/>
  <c r="C911" i="1"/>
  <c r="G911" i="1" s="1"/>
  <c r="D910" i="1"/>
  <c r="H910" i="1" s="1"/>
  <c r="C910" i="1"/>
  <c r="D909" i="1"/>
  <c r="H909" i="1" s="1"/>
  <c r="C909" i="1"/>
  <c r="D908" i="1"/>
  <c r="H908" i="1" s="1"/>
  <c r="C908" i="1"/>
  <c r="D907" i="1"/>
  <c r="H907" i="1" s="1"/>
  <c r="C907" i="1"/>
  <c r="G907" i="1" s="1"/>
  <c r="D906" i="1"/>
  <c r="H906" i="1" s="1"/>
  <c r="C906" i="1"/>
  <c r="D905" i="1"/>
  <c r="H905" i="1" s="1"/>
  <c r="C905" i="1"/>
  <c r="G905" i="1" s="1"/>
  <c r="D904" i="1"/>
  <c r="H904" i="1" s="1"/>
  <c r="C904" i="1"/>
  <c r="D903" i="1"/>
  <c r="H903" i="1" s="1"/>
  <c r="C903" i="1"/>
  <c r="G903" i="1" s="1"/>
  <c r="D902" i="1"/>
  <c r="H902" i="1" s="1"/>
  <c r="C902" i="1"/>
  <c r="D901" i="1"/>
  <c r="H901" i="1" s="1"/>
  <c r="C901" i="1"/>
  <c r="G901" i="1" s="1"/>
  <c r="D900" i="1"/>
  <c r="H900" i="1" s="1"/>
  <c r="C900" i="1"/>
  <c r="D899" i="1"/>
  <c r="H899" i="1" s="1"/>
  <c r="C899" i="1"/>
  <c r="D898" i="1"/>
  <c r="H898" i="1" s="1"/>
  <c r="C898" i="1"/>
  <c r="G898" i="1" s="1"/>
  <c r="D897" i="1"/>
  <c r="H897" i="1" s="1"/>
  <c r="C897" i="1"/>
  <c r="G897" i="1" s="1"/>
  <c r="D896" i="1"/>
  <c r="H896" i="1" s="1"/>
  <c r="C896" i="1"/>
  <c r="G896" i="1" s="1"/>
  <c r="D895" i="1"/>
  <c r="H895" i="1" s="1"/>
  <c r="C895" i="1"/>
  <c r="D894" i="1"/>
  <c r="H894" i="1" s="1"/>
  <c r="C894" i="1"/>
  <c r="G894" i="1" s="1"/>
  <c r="D893" i="1"/>
  <c r="H893" i="1" s="1"/>
  <c r="C893" i="1"/>
  <c r="D892" i="1"/>
  <c r="H892" i="1" s="1"/>
  <c r="C892" i="1"/>
  <c r="D891" i="1"/>
  <c r="H891" i="1" s="1"/>
  <c r="C891" i="1"/>
  <c r="G891" i="1" s="1"/>
  <c r="D890" i="1"/>
  <c r="H890" i="1" s="1"/>
  <c r="C890" i="1"/>
  <c r="D889" i="1"/>
  <c r="H889" i="1" s="1"/>
  <c r="C889" i="1"/>
  <c r="G889" i="1" s="1"/>
  <c r="D888" i="1"/>
  <c r="H888" i="1" s="1"/>
  <c r="C888" i="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D881" i="1"/>
  <c r="H881" i="1" s="1"/>
  <c r="C881" i="1"/>
  <c r="G881" i="1" s="1"/>
  <c r="D880" i="1"/>
  <c r="H880" i="1" s="1"/>
  <c r="C880" i="1"/>
  <c r="D879" i="1"/>
  <c r="H879" i="1" s="1"/>
  <c r="C879" i="1"/>
  <c r="G879" i="1" s="1"/>
  <c r="D878" i="1"/>
  <c r="H878" i="1" s="1"/>
  <c r="C878" i="1"/>
  <c r="D877" i="1"/>
  <c r="H877" i="1" s="1"/>
  <c r="C877" i="1"/>
  <c r="D876" i="1"/>
  <c r="H876" i="1" s="1"/>
  <c r="C876" i="1"/>
  <c r="G876" i="1" s="1"/>
  <c r="D875" i="1"/>
  <c r="H875" i="1" s="1"/>
  <c r="C875" i="1"/>
  <c r="G875" i="1" s="1"/>
  <c r="D874" i="1"/>
  <c r="H874" i="1" s="1"/>
  <c r="C874" i="1"/>
  <c r="G874" i="1" s="1"/>
  <c r="D873" i="1"/>
  <c r="H873" i="1" s="1"/>
  <c r="C873" i="1"/>
  <c r="G873" i="1" s="1"/>
  <c r="D872" i="1"/>
  <c r="H872" i="1" s="1"/>
  <c r="C872" i="1"/>
  <c r="D871" i="1"/>
  <c r="H871" i="1" s="1"/>
  <c r="C871" i="1"/>
  <c r="G871" i="1" s="1"/>
  <c r="D870" i="1"/>
  <c r="H870" i="1" s="1"/>
  <c r="C870" i="1"/>
  <c r="G870" i="1" s="1"/>
  <c r="D869" i="1"/>
  <c r="H869" i="1" s="1"/>
  <c r="C869" i="1"/>
  <c r="G869" i="1" s="1"/>
  <c r="D868" i="1"/>
  <c r="H868" i="1" s="1"/>
  <c r="C868" i="1"/>
  <c r="D867" i="1"/>
  <c r="H867" i="1" s="1"/>
  <c r="C867" i="1"/>
  <c r="G867" i="1" s="1"/>
  <c r="D866" i="1"/>
  <c r="H866" i="1" s="1"/>
  <c r="C866" i="1"/>
  <c r="D865" i="1"/>
  <c r="H865" i="1" s="1"/>
  <c r="C865" i="1"/>
  <c r="G865" i="1" s="1"/>
  <c r="D864" i="1"/>
  <c r="H864" i="1" s="1"/>
  <c r="C864" i="1"/>
  <c r="D863" i="1"/>
  <c r="H863" i="1" s="1"/>
  <c r="C863" i="1"/>
  <c r="G863" i="1" s="1"/>
  <c r="D862" i="1"/>
  <c r="H862" i="1" s="1"/>
  <c r="C862" i="1"/>
  <c r="D861" i="1"/>
  <c r="H861" i="1" s="1"/>
  <c r="C861" i="1"/>
  <c r="G861" i="1" s="1"/>
  <c r="D860" i="1"/>
  <c r="H860" i="1" s="1"/>
  <c r="C860" i="1"/>
  <c r="G860" i="1" s="1"/>
  <c r="D859" i="1"/>
  <c r="H859" i="1" s="1"/>
  <c r="C859" i="1"/>
  <c r="D858" i="1"/>
  <c r="H858" i="1" s="1"/>
  <c r="C858" i="1"/>
  <c r="D857" i="1"/>
  <c r="H857" i="1" s="1"/>
  <c r="C857" i="1"/>
  <c r="G857" i="1" s="1"/>
  <c r="D856" i="1"/>
  <c r="H856" i="1" s="1"/>
  <c r="C856" i="1"/>
  <c r="D855" i="1"/>
  <c r="H855" i="1" s="1"/>
  <c r="C855" i="1"/>
  <c r="G855" i="1" s="1"/>
  <c r="D854" i="1"/>
  <c r="H854" i="1" s="1"/>
  <c r="C854" i="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D847" i="1"/>
  <c r="H847" i="1" s="1"/>
  <c r="C847" i="1"/>
  <c r="G847" i="1" s="1"/>
  <c r="D846" i="1"/>
  <c r="H846" i="1" s="1"/>
  <c r="C846" i="1"/>
  <c r="G846" i="1" s="1"/>
  <c r="D845" i="1"/>
  <c r="H845" i="1" s="1"/>
  <c r="C845" i="1"/>
  <c r="G845" i="1" s="1"/>
  <c r="D844" i="1"/>
  <c r="H844" i="1" s="1"/>
  <c r="C844" i="1"/>
  <c r="G844" i="1" s="1"/>
  <c r="D843" i="1"/>
  <c r="H843" i="1" s="1"/>
  <c r="C843" i="1"/>
  <c r="D842" i="1"/>
  <c r="H842" i="1" s="1"/>
  <c r="C842" i="1"/>
  <c r="G842" i="1" s="1"/>
  <c r="D841" i="1"/>
  <c r="H841" i="1" s="1"/>
  <c r="C841" i="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D829" i="1"/>
  <c r="H829" i="1" s="1"/>
  <c r="C829" i="1"/>
  <c r="D828" i="1"/>
  <c r="H828" i="1" s="1"/>
  <c r="C828" i="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D819" i="1"/>
  <c r="H819" i="1" s="1"/>
  <c r="C819" i="1"/>
  <c r="G819" i="1" s="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G811" i="1" s="1"/>
  <c r="D810" i="1"/>
  <c r="H810" i="1" s="1"/>
  <c r="C810" i="1"/>
  <c r="D809" i="1"/>
  <c r="H809" i="1" s="1"/>
  <c r="C809" i="1"/>
  <c r="G809" i="1" s="1"/>
  <c r="D808" i="1"/>
  <c r="H808" i="1" s="1"/>
  <c r="C808" i="1"/>
  <c r="G808" i="1" s="1"/>
  <c r="D807" i="1"/>
  <c r="H807" i="1" s="1"/>
  <c r="C807" i="1"/>
  <c r="G807" i="1" s="1"/>
  <c r="D806" i="1"/>
  <c r="H806" i="1" s="1"/>
  <c r="C806" i="1"/>
  <c r="D805" i="1"/>
  <c r="H805" i="1" s="1"/>
  <c r="C805" i="1"/>
  <c r="D804" i="1"/>
  <c r="H804" i="1" s="1"/>
  <c r="C804" i="1"/>
  <c r="G804" i="1" s="1"/>
  <c r="D803" i="1"/>
  <c r="H803" i="1" s="1"/>
  <c r="C803" i="1"/>
  <c r="G803" i="1" s="1"/>
  <c r="D802" i="1"/>
  <c r="H802" i="1" s="1"/>
  <c r="C802" i="1"/>
  <c r="G802" i="1" s="1"/>
  <c r="D801" i="1"/>
  <c r="H801" i="1" s="1"/>
  <c r="C801" i="1"/>
  <c r="D800" i="1"/>
  <c r="H800" i="1" s="1"/>
  <c r="C800" i="1"/>
  <c r="D799" i="1"/>
  <c r="H799" i="1" s="1"/>
  <c r="C799" i="1"/>
  <c r="G799" i="1" s="1"/>
  <c r="D798" i="1"/>
  <c r="H798" i="1" s="1"/>
  <c r="C798" i="1"/>
  <c r="G798" i="1" s="1"/>
  <c r="D797" i="1"/>
  <c r="H797" i="1" s="1"/>
  <c r="C797" i="1"/>
  <c r="G797" i="1" s="1"/>
  <c r="D796" i="1"/>
  <c r="H796" i="1" s="1"/>
  <c r="C796" i="1"/>
  <c r="G796" i="1" s="1"/>
  <c r="D795" i="1"/>
  <c r="H795" i="1" s="1"/>
  <c r="C795" i="1"/>
  <c r="D794" i="1"/>
  <c r="H794" i="1" s="1"/>
  <c r="C794" i="1"/>
  <c r="D793" i="1"/>
  <c r="H793" i="1" s="1"/>
  <c r="C793" i="1"/>
  <c r="D792" i="1"/>
  <c r="H792" i="1" s="1"/>
  <c r="C792" i="1"/>
  <c r="G792" i="1" s="1"/>
  <c r="D791" i="1"/>
  <c r="H791" i="1" s="1"/>
  <c r="C791" i="1"/>
  <c r="D790" i="1"/>
  <c r="H790" i="1" s="1"/>
  <c r="C790" i="1"/>
  <c r="D789" i="1"/>
  <c r="H789" i="1" s="1"/>
  <c r="C789" i="1"/>
  <c r="G789" i="1" s="1"/>
  <c r="D788" i="1"/>
  <c r="H788" i="1" s="1"/>
  <c r="C788" i="1"/>
  <c r="G788" i="1" s="1"/>
  <c r="D787" i="1"/>
  <c r="H787" i="1" s="1"/>
  <c r="C787" i="1"/>
  <c r="G787" i="1" s="1"/>
  <c r="D786" i="1"/>
  <c r="H786" i="1" s="1"/>
  <c r="C786" i="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D777" i="1"/>
  <c r="H777" i="1" s="1"/>
  <c r="C777" i="1"/>
  <c r="D776" i="1"/>
  <c r="H776" i="1" s="1"/>
  <c r="C776" i="1"/>
  <c r="D775" i="1"/>
  <c r="H775" i="1" s="1"/>
  <c r="C775" i="1"/>
  <c r="G775" i="1" s="1"/>
  <c r="D774" i="1"/>
  <c r="H774" i="1" s="1"/>
  <c r="C774" i="1"/>
  <c r="D773" i="1"/>
  <c r="H773" i="1" s="1"/>
  <c r="C773" i="1"/>
  <c r="D772" i="1"/>
  <c r="H772" i="1" s="1"/>
  <c r="C772" i="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D763" i="1"/>
  <c r="H763" i="1" s="1"/>
  <c r="C763" i="1"/>
  <c r="G763" i="1" s="1"/>
  <c r="D762" i="1"/>
  <c r="H762" i="1" s="1"/>
  <c r="C762" i="1"/>
  <c r="G762" i="1" s="1"/>
  <c r="D761" i="1"/>
  <c r="H761" i="1" s="1"/>
  <c r="C761" i="1"/>
  <c r="D760" i="1"/>
  <c r="H760" i="1" s="1"/>
  <c r="C760" i="1"/>
  <c r="G760" i="1" s="1"/>
  <c r="D759" i="1"/>
  <c r="H759" i="1" s="1"/>
  <c r="C759" i="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D751" i="1"/>
  <c r="H751" i="1" s="1"/>
  <c r="C751" i="1"/>
  <c r="G751" i="1" s="1"/>
  <c r="D750" i="1"/>
  <c r="H750" i="1" s="1"/>
  <c r="C750" i="1"/>
  <c r="D749" i="1"/>
  <c r="H749" i="1" s="1"/>
  <c r="C749" i="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D739" i="1"/>
  <c r="H739" i="1" s="1"/>
  <c r="C739" i="1"/>
  <c r="G739" i="1" s="1"/>
  <c r="D738" i="1"/>
  <c r="H738" i="1" s="1"/>
  <c r="C738" i="1"/>
  <c r="G738" i="1" s="1"/>
  <c r="D737" i="1"/>
  <c r="H737" i="1" s="1"/>
  <c r="C737" i="1"/>
  <c r="G737" i="1" s="1"/>
  <c r="D736" i="1"/>
  <c r="H736" i="1" s="1"/>
  <c r="C736" i="1"/>
  <c r="D735" i="1"/>
  <c r="H735" i="1" s="1"/>
  <c r="C735" i="1"/>
  <c r="G735" i="1" s="1"/>
  <c r="D734" i="1"/>
  <c r="H734" i="1" s="1"/>
  <c r="C734" i="1"/>
  <c r="G734" i="1" s="1"/>
  <c r="D733" i="1"/>
  <c r="H733" i="1" s="1"/>
  <c r="C733" i="1"/>
  <c r="G733" i="1" s="1"/>
  <c r="D732" i="1"/>
  <c r="H732" i="1" s="1"/>
  <c r="C732" i="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D719" i="1"/>
  <c r="H719" i="1" s="1"/>
  <c r="C719" i="1"/>
  <c r="D718" i="1"/>
  <c r="H718" i="1" s="1"/>
  <c r="C718" i="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D711" i="1"/>
  <c r="H711" i="1" s="1"/>
  <c r="C711" i="1"/>
  <c r="G711" i="1" s="1"/>
  <c r="D710" i="1"/>
  <c r="H710" i="1" s="1"/>
  <c r="C710" i="1"/>
  <c r="G710" i="1" s="1"/>
  <c r="D709" i="1"/>
  <c r="H709" i="1" s="1"/>
  <c r="C709" i="1"/>
  <c r="D708" i="1"/>
  <c r="H708" i="1" s="1"/>
  <c r="C708" i="1"/>
  <c r="G708" i="1" s="1"/>
  <c r="D707" i="1"/>
  <c r="H707" i="1" s="1"/>
  <c r="C707" i="1"/>
  <c r="G707" i="1" s="1"/>
  <c r="D706" i="1"/>
  <c r="H706" i="1" s="1"/>
  <c r="C706" i="1"/>
  <c r="G706" i="1" s="1"/>
  <c r="D705" i="1"/>
  <c r="H705" i="1" s="1"/>
  <c r="C705" i="1"/>
  <c r="G705" i="1" s="1"/>
  <c r="D704" i="1"/>
  <c r="H704" i="1" s="1"/>
  <c r="C704" i="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D697" i="1"/>
  <c r="H697" i="1" s="1"/>
  <c r="C697" i="1"/>
  <c r="G697" i="1" s="1"/>
  <c r="D696" i="1"/>
  <c r="H696" i="1" s="1"/>
  <c r="C696" i="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D689" i="1"/>
  <c r="H689" i="1" s="1"/>
  <c r="C689" i="1"/>
  <c r="D688" i="1"/>
  <c r="H688" i="1" s="1"/>
  <c r="C688" i="1"/>
  <c r="G688" i="1" s="1"/>
  <c r="D687" i="1"/>
  <c r="H687" i="1" s="1"/>
  <c r="C687" i="1"/>
  <c r="G687" i="1" s="1"/>
  <c r="D686" i="1"/>
  <c r="H686" i="1" s="1"/>
  <c r="C686" i="1"/>
  <c r="D685" i="1"/>
  <c r="H685" i="1" s="1"/>
  <c r="C685" i="1"/>
  <c r="G685" i="1" s="1"/>
  <c r="D684" i="1"/>
  <c r="H684" i="1" s="1"/>
  <c r="C684" i="1"/>
  <c r="D683" i="1"/>
  <c r="H683" i="1" s="1"/>
  <c r="C683" i="1"/>
  <c r="G683" i="1" s="1"/>
  <c r="D682" i="1"/>
  <c r="H682" i="1" s="1"/>
  <c r="C682" i="1"/>
  <c r="D681" i="1"/>
  <c r="H681" i="1" s="1"/>
  <c r="C681" i="1"/>
  <c r="D680" i="1"/>
  <c r="H680" i="1" s="1"/>
  <c r="C680" i="1"/>
  <c r="D679" i="1"/>
  <c r="H679" i="1" s="1"/>
  <c r="C679" i="1"/>
  <c r="G679" i="1" s="1"/>
  <c r="D678" i="1"/>
  <c r="H678" i="1" s="1"/>
  <c r="C678" i="1"/>
  <c r="G678" i="1" s="1"/>
  <c r="D677" i="1"/>
  <c r="H677" i="1" s="1"/>
  <c r="C677" i="1"/>
  <c r="G677" i="1" s="1"/>
  <c r="D676" i="1"/>
  <c r="H676" i="1" s="1"/>
  <c r="C676" i="1"/>
  <c r="D675" i="1"/>
  <c r="H675" i="1" s="1"/>
  <c r="C675" i="1"/>
  <c r="G675" i="1" s="1"/>
  <c r="D674" i="1"/>
  <c r="H674" i="1" s="1"/>
  <c r="C674" i="1"/>
  <c r="G674" i="1" s="1"/>
  <c r="D673" i="1"/>
  <c r="H673" i="1" s="1"/>
  <c r="C673" i="1"/>
  <c r="G673" i="1" s="1"/>
  <c r="D672" i="1"/>
  <c r="H672" i="1" s="1"/>
  <c r="C672" i="1"/>
  <c r="G672" i="1" s="1"/>
  <c r="D671" i="1"/>
  <c r="H671" i="1" s="1"/>
  <c r="C671" i="1"/>
  <c r="D670" i="1"/>
  <c r="H670" i="1" s="1"/>
  <c r="C670" i="1"/>
  <c r="D669" i="1"/>
  <c r="H669" i="1" s="1"/>
  <c r="C669" i="1"/>
  <c r="G669" i="1" s="1"/>
  <c r="D668" i="1"/>
  <c r="H668" i="1" s="1"/>
  <c r="C668" i="1"/>
  <c r="G668" i="1" s="1"/>
  <c r="D667" i="1"/>
  <c r="H667" i="1" s="1"/>
  <c r="C667" i="1"/>
  <c r="G667" i="1" s="1"/>
  <c r="D666" i="1"/>
  <c r="H666" i="1" s="1"/>
  <c r="C666" i="1"/>
  <c r="G666" i="1" s="1"/>
  <c r="D665" i="1"/>
  <c r="H665" i="1" s="1"/>
  <c r="C665" i="1"/>
  <c r="D664" i="1"/>
  <c r="H664" i="1" s="1"/>
  <c r="C664" i="1"/>
  <c r="G664" i="1" s="1"/>
  <c r="D663" i="1"/>
  <c r="H663" i="1" s="1"/>
  <c r="C663" i="1"/>
  <c r="D662" i="1"/>
  <c r="H662" i="1" s="1"/>
  <c r="C662" i="1"/>
  <c r="D661" i="1"/>
  <c r="H661" i="1" s="1"/>
  <c r="C661" i="1"/>
  <c r="D660" i="1"/>
  <c r="H660" i="1" s="1"/>
  <c r="C660" i="1"/>
  <c r="G660" i="1" s="1"/>
  <c r="D659" i="1"/>
  <c r="H659" i="1" s="1"/>
  <c r="C659" i="1"/>
  <c r="G659" i="1" s="1"/>
  <c r="D658" i="1"/>
  <c r="H658" i="1" s="1"/>
  <c r="C658" i="1"/>
  <c r="D657" i="1"/>
  <c r="H657" i="1" s="1"/>
  <c r="C657" i="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C649" i="1"/>
  <c r="D648" i="1"/>
  <c r="H648" i="1" s="1"/>
  <c r="C648" i="1"/>
  <c r="G648" i="1" s="1"/>
  <c r="D647" i="1"/>
  <c r="H647" i="1" s="1"/>
  <c r="C647" i="1"/>
  <c r="D646" i="1"/>
  <c r="H646" i="1" s="1"/>
  <c r="C646" i="1"/>
  <c r="D645" i="1"/>
  <c r="H645" i="1" s="1"/>
  <c r="C645" i="1"/>
  <c r="G645" i="1" s="1"/>
  <c r="C642" i="1"/>
  <c r="D641" i="1"/>
  <c r="D636" i="1"/>
  <c r="H636" i="1" s="1"/>
  <c r="C636" i="1"/>
  <c r="G636" i="1" s="1"/>
  <c r="D635" i="1"/>
  <c r="H635" i="1" s="1"/>
  <c r="C635" i="1"/>
  <c r="G635" i="1" s="1"/>
  <c r="D632" i="1"/>
  <c r="H632" i="1" s="1"/>
  <c r="C632" i="1"/>
  <c r="G632" i="1" s="1"/>
  <c r="D631" i="1"/>
  <c r="H631" i="1" s="1"/>
  <c r="C631" i="1"/>
  <c r="D630" i="1"/>
  <c r="H630" i="1" s="1"/>
  <c r="C630" i="1"/>
  <c r="D629" i="1"/>
  <c r="H629" i="1" s="1"/>
  <c r="C629" i="1"/>
  <c r="G629" i="1" s="1"/>
  <c r="D628" i="1"/>
  <c r="H628" i="1" s="1"/>
  <c r="C628" i="1"/>
  <c r="G628" i="1" s="1"/>
  <c r="D627" i="1"/>
  <c r="H627" i="1" s="1"/>
  <c r="C627" i="1"/>
  <c r="D626" i="1"/>
  <c r="H626" i="1" s="1"/>
  <c r="C626" i="1"/>
  <c r="D625" i="1"/>
  <c r="H625" i="1" s="1"/>
  <c r="C625" i="1"/>
  <c r="G625" i="1" s="1"/>
  <c r="D624" i="1"/>
  <c r="H624" i="1" s="1"/>
  <c r="C624" i="1"/>
  <c r="C623" i="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D614" i="1"/>
  <c r="H614" i="1" s="1"/>
  <c r="C614" i="1"/>
  <c r="G614" i="1" s="1"/>
  <c r="D613" i="1"/>
  <c r="H613" i="1" s="1"/>
  <c r="C613" i="1"/>
  <c r="G613" i="1" s="1"/>
  <c r="D612" i="1"/>
  <c r="H612" i="1" s="1"/>
  <c r="C612" i="1"/>
  <c r="G612" i="1" s="1"/>
  <c r="D611" i="1"/>
  <c r="H611" i="1" s="1"/>
  <c r="C611" i="1"/>
  <c r="G611" i="1" s="1"/>
  <c r="D610" i="1"/>
  <c r="H610" i="1" s="1"/>
  <c r="C610" i="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D602" i="1"/>
  <c r="H602" i="1" s="1"/>
  <c r="C602" i="1"/>
  <c r="G602" i="1" s="1"/>
  <c r="D601" i="1"/>
  <c r="H601" i="1" s="1"/>
  <c r="C601" i="1"/>
  <c r="D600" i="1"/>
  <c r="H600" i="1" s="1"/>
  <c r="C600" i="1"/>
  <c r="G600" i="1" s="1"/>
  <c r="D599" i="1"/>
  <c r="H599" i="1" s="1"/>
  <c r="C599" i="1"/>
  <c r="G599" i="1" s="1"/>
  <c r="D598" i="1"/>
  <c r="H598" i="1" s="1"/>
  <c r="C598" i="1"/>
  <c r="G598" i="1" s="1"/>
  <c r="D597" i="1"/>
  <c r="H597" i="1" s="1"/>
  <c r="C597" i="1"/>
  <c r="D596" i="1"/>
  <c r="H596" i="1" s="1"/>
  <c r="C596" i="1"/>
  <c r="G596" i="1" s="1"/>
  <c r="D595" i="1"/>
  <c r="H595" i="1" s="1"/>
  <c r="C595" i="1"/>
  <c r="D594" i="1"/>
  <c r="H594" i="1" s="1"/>
  <c r="C594" i="1"/>
  <c r="G594" i="1" s="1"/>
  <c r="D593" i="1"/>
  <c r="H593" i="1" s="1"/>
  <c r="C593" i="1"/>
  <c r="G593" i="1" s="1"/>
  <c r="D592" i="1"/>
  <c r="H592" i="1" s="1"/>
  <c r="C592" i="1"/>
  <c r="C591" i="1"/>
  <c r="D590" i="1"/>
  <c r="H590" i="1" s="1"/>
  <c r="C590" i="1"/>
  <c r="D589" i="1"/>
  <c r="H589" i="1" s="1"/>
  <c r="C589" i="1"/>
  <c r="G589" i="1" s="1"/>
  <c r="D588" i="1"/>
  <c r="H588" i="1" s="1"/>
  <c r="C588" i="1"/>
  <c r="D587" i="1"/>
  <c r="H587" i="1" s="1"/>
  <c r="C587" i="1"/>
  <c r="G587" i="1" s="1"/>
  <c r="D586" i="1"/>
  <c r="H586" i="1" s="1"/>
  <c r="C586" i="1"/>
  <c r="D585" i="1"/>
  <c r="H585" i="1" s="1"/>
  <c r="C585" i="1"/>
  <c r="D584" i="1"/>
  <c r="H584" i="1" s="1"/>
  <c r="C584" i="1"/>
  <c r="G584" i="1" s="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G570" i="1" s="1"/>
  <c r="D569" i="1"/>
  <c r="H569" i="1" s="1"/>
  <c r="C569" i="1"/>
  <c r="D568" i="1"/>
  <c r="H568" i="1" s="1"/>
  <c r="C568" i="1"/>
  <c r="D567" i="1"/>
  <c r="H567" i="1" s="1"/>
  <c r="C567" i="1"/>
  <c r="D566" i="1"/>
  <c r="H566" i="1" s="1"/>
  <c r="C566" i="1"/>
  <c r="D565" i="1"/>
  <c r="H565" i="1" s="1"/>
  <c r="C565" i="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D557" i="1"/>
  <c r="H557" i="1" s="1"/>
  <c r="C557" i="1"/>
  <c r="G557" i="1" s="1"/>
  <c r="D556" i="1"/>
  <c r="H556" i="1" s="1"/>
  <c r="C556" i="1"/>
  <c r="D555" i="1"/>
  <c r="H555" i="1" s="1"/>
  <c r="C555" i="1"/>
  <c r="G555" i="1" s="1"/>
  <c r="D554" i="1"/>
  <c r="H554" i="1" s="1"/>
  <c r="C554" i="1"/>
  <c r="G554" i="1" s="1"/>
  <c r="D553" i="1"/>
  <c r="H553" i="1" s="1"/>
  <c r="C553" i="1"/>
  <c r="G553" i="1" s="1"/>
  <c r="D552" i="1"/>
  <c r="H552" i="1" s="1"/>
  <c r="C552" i="1"/>
  <c r="G552" i="1" s="1"/>
  <c r="D551" i="1"/>
  <c r="H551" i="1" s="1"/>
  <c r="C551" i="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D544" i="1"/>
  <c r="H544" i="1" s="1"/>
  <c r="C544" i="1"/>
  <c r="D543" i="1"/>
  <c r="H543" i="1" s="1"/>
  <c r="C543" i="1"/>
  <c r="G543" i="1" s="1"/>
  <c r="D542" i="1"/>
  <c r="H542" i="1" s="1"/>
  <c r="C542" i="1"/>
  <c r="G542" i="1" s="1"/>
  <c r="D541" i="1"/>
  <c r="H541" i="1" s="1"/>
  <c r="C541" i="1"/>
  <c r="G541" i="1" s="1"/>
  <c r="D540" i="1"/>
  <c r="H540" i="1" s="1"/>
  <c r="C540" i="1"/>
  <c r="G540" i="1" s="1"/>
  <c r="D539" i="1"/>
  <c r="H539" i="1" s="1"/>
  <c r="C539" i="1"/>
  <c r="D538" i="1"/>
  <c r="H538" i="1" s="1"/>
  <c r="C538" i="1"/>
  <c r="G538" i="1" s="1"/>
  <c r="D537" i="1"/>
  <c r="H537" i="1" s="1"/>
  <c r="C537" i="1"/>
  <c r="G537" i="1" s="1"/>
  <c r="D536" i="1"/>
  <c r="H536" i="1" s="1"/>
  <c r="C536" i="1"/>
  <c r="D535" i="1"/>
  <c r="H535" i="1" s="1"/>
  <c r="C535" i="1"/>
  <c r="D534" i="1"/>
  <c r="H534" i="1" s="1"/>
  <c r="C534" i="1"/>
  <c r="D533" i="1"/>
  <c r="H533" i="1" s="1"/>
  <c r="C533" i="1"/>
  <c r="G533" i="1" s="1"/>
  <c r="D532" i="1"/>
  <c r="H532" i="1" s="1"/>
  <c r="C532" i="1"/>
  <c r="D531" i="1"/>
  <c r="H531" i="1" s="1"/>
  <c r="C531" i="1"/>
  <c r="D530" i="1"/>
  <c r="H530" i="1" s="1"/>
  <c r="C530" i="1"/>
  <c r="C529"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H518" i="1"/>
  <c r="D518" i="1"/>
  <c r="C518" i="1"/>
  <c r="G518" i="1" s="1"/>
  <c r="D517" i="1"/>
  <c r="H517" i="1" s="1"/>
  <c r="C517" i="1"/>
  <c r="D516" i="1"/>
  <c r="H516" i="1" s="1"/>
  <c r="C516" i="1"/>
  <c r="D515" i="1"/>
  <c r="H515" i="1" s="1"/>
  <c r="C515" i="1"/>
  <c r="H514" i="1"/>
  <c r="D514" i="1"/>
  <c r="C514" i="1"/>
  <c r="G514" i="1" s="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G506" i="1" s="1"/>
  <c r="D505" i="1"/>
  <c r="H505" i="1" s="1"/>
  <c r="C505" i="1"/>
  <c r="H504" i="1"/>
  <c r="D504" i="1"/>
  <c r="C504" i="1"/>
  <c r="G504" i="1" s="1"/>
  <c r="D503" i="1"/>
  <c r="H503" i="1" s="1"/>
  <c r="C503" i="1"/>
  <c r="D502" i="1"/>
  <c r="H502" i="1" s="1"/>
  <c r="C502" i="1"/>
  <c r="G502" i="1" s="1"/>
  <c r="D501" i="1"/>
  <c r="H501" i="1" s="1"/>
  <c r="C501" i="1"/>
  <c r="H500" i="1"/>
  <c r="D500" i="1"/>
  <c r="C500" i="1"/>
  <c r="G500" i="1" s="1"/>
  <c r="D499" i="1"/>
  <c r="H499" i="1" s="1"/>
  <c r="C499" i="1"/>
  <c r="H498" i="1"/>
  <c r="D498" i="1"/>
  <c r="C498" i="1"/>
  <c r="G498" i="1" s="1"/>
  <c r="D497" i="1"/>
  <c r="H497" i="1" s="1"/>
  <c r="C497" i="1"/>
  <c r="D496" i="1"/>
  <c r="H496" i="1" s="1"/>
  <c r="C496" i="1"/>
  <c r="D495" i="1"/>
  <c r="H495" i="1" s="1"/>
  <c r="C495" i="1"/>
  <c r="D494" i="1"/>
  <c r="H494" i="1" s="1"/>
  <c r="C494" i="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D486" i="1"/>
  <c r="H486" i="1" s="1"/>
  <c r="C486" i="1"/>
  <c r="D485" i="1"/>
  <c r="H485" i="1" s="1"/>
  <c r="C485" i="1"/>
  <c r="H484" i="1"/>
  <c r="D484" i="1"/>
  <c r="C484" i="1"/>
  <c r="G484" i="1" s="1"/>
  <c r="D483" i="1"/>
  <c r="H483" i="1" s="1"/>
  <c r="C483" i="1"/>
  <c r="D482" i="1"/>
  <c r="H482" i="1" s="1"/>
  <c r="C482" i="1"/>
  <c r="G482" i="1" s="1"/>
  <c r="D481" i="1"/>
  <c r="H481" i="1" s="1"/>
  <c r="C481" i="1"/>
  <c r="D480" i="1"/>
  <c r="H480" i="1" s="1"/>
  <c r="C480" i="1"/>
  <c r="D479" i="1"/>
  <c r="H479" i="1" s="1"/>
  <c r="C479" i="1"/>
  <c r="H478" i="1"/>
  <c r="D478" i="1"/>
  <c r="C478" i="1"/>
  <c r="G478" i="1" s="1"/>
  <c r="D477" i="1"/>
  <c r="H477" i="1" s="1"/>
  <c r="C477" i="1"/>
  <c r="D476" i="1"/>
  <c r="H476" i="1" s="1"/>
  <c r="C476" i="1"/>
  <c r="D475" i="1"/>
  <c r="H475" i="1" s="1"/>
  <c r="C475" i="1"/>
  <c r="D474" i="1"/>
  <c r="H474" i="1" s="1"/>
  <c r="C474" i="1"/>
  <c r="D473" i="1"/>
  <c r="H473" i="1" s="1"/>
  <c r="C473" i="1"/>
  <c r="H472" i="1"/>
  <c r="D472" i="1"/>
  <c r="C472" i="1"/>
  <c r="G472" i="1" s="1"/>
  <c r="D471" i="1"/>
  <c r="C471" i="1"/>
  <c r="D470" i="1"/>
  <c r="H470" i="1" s="1"/>
  <c r="C470" i="1"/>
  <c r="G470" i="1" s="1"/>
  <c r="D469" i="1"/>
  <c r="H469" i="1" s="1"/>
  <c r="C469" i="1"/>
  <c r="G469" i="1" s="1"/>
  <c r="D468" i="1"/>
  <c r="H468" i="1" s="1"/>
  <c r="C468" i="1"/>
  <c r="D467" i="1"/>
  <c r="H467" i="1" s="1"/>
  <c r="C467" i="1"/>
  <c r="D466" i="1"/>
  <c r="H466" i="1" s="1"/>
  <c r="C466" i="1"/>
  <c r="D465" i="1"/>
  <c r="H465" i="1" s="1"/>
  <c r="C465" i="1"/>
  <c r="G465" i="1" s="1"/>
  <c r="D464" i="1"/>
  <c r="H464" i="1" s="1"/>
  <c r="C464" i="1"/>
  <c r="D463" i="1"/>
  <c r="H463" i="1" s="1"/>
  <c r="C463" i="1"/>
  <c r="G463" i="1" s="1"/>
  <c r="D462" i="1"/>
  <c r="H462" i="1" s="1"/>
  <c r="C462" i="1"/>
  <c r="G462" i="1" s="1"/>
  <c r="D461" i="1"/>
  <c r="H461" i="1" s="1"/>
  <c r="C461" i="1"/>
  <c r="D460" i="1"/>
  <c r="H460" i="1" s="1"/>
  <c r="C460" i="1"/>
  <c r="D459" i="1"/>
  <c r="H459" i="1" s="1"/>
  <c r="C459" i="1"/>
  <c r="G459" i="1" s="1"/>
  <c r="D458" i="1"/>
  <c r="H458" i="1" s="1"/>
  <c r="C458" i="1"/>
  <c r="D457" i="1"/>
  <c r="H457" i="1" s="1"/>
  <c r="C457" i="1"/>
  <c r="G457" i="1" s="1"/>
  <c r="D456" i="1"/>
  <c r="H456" i="1" s="1"/>
  <c r="C456" i="1"/>
  <c r="G456" i="1" s="1"/>
  <c r="D455" i="1"/>
  <c r="H455" i="1" s="1"/>
  <c r="C455" i="1"/>
  <c r="D454" i="1"/>
  <c r="H454" i="1" s="1"/>
  <c r="C454" i="1"/>
  <c r="D453" i="1"/>
  <c r="H453" i="1" s="1"/>
  <c r="C453" i="1"/>
  <c r="G453" i="1" s="1"/>
  <c r="D452" i="1"/>
  <c r="H452" i="1" s="1"/>
  <c r="C452" i="1"/>
  <c r="D451" i="1"/>
  <c r="H451" i="1" s="1"/>
  <c r="C451" i="1"/>
  <c r="D450" i="1"/>
  <c r="H450" i="1" s="1"/>
  <c r="C450" i="1"/>
  <c r="D449" i="1"/>
  <c r="H449" i="1" s="1"/>
  <c r="C449" i="1"/>
  <c r="G449" i="1" s="1"/>
  <c r="D448" i="1"/>
  <c r="H448" i="1" s="1"/>
  <c r="C448" i="1"/>
  <c r="G448" i="1" s="1"/>
  <c r="D447" i="1"/>
  <c r="H447" i="1" s="1"/>
  <c r="C447" i="1"/>
  <c r="D446" i="1"/>
  <c r="H446" i="1" s="1"/>
  <c r="C446" i="1"/>
  <c r="D445" i="1"/>
  <c r="H445" i="1" s="1"/>
  <c r="C445" i="1"/>
  <c r="D444" i="1"/>
  <c r="H444" i="1" s="1"/>
  <c r="C444" i="1"/>
  <c r="H443" i="1"/>
  <c r="D443" i="1"/>
  <c r="C443" i="1"/>
  <c r="G443" i="1" s="1"/>
  <c r="D442" i="1"/>
  <c r="H442" i="1" s="1"/>
  <c r="C442" i="1"/>
  <c r="G442" i="1" s="1"/>
  <c r="D441" i="1"/>
  <c r="H441" i="1" s="1"/>
  <c r="C441" i="1"/>
  <c r="G441" i="1" s="1"/>
  <c r="D440" i="1"/>
  <c r="H440" i="1" s="1"/>
  <c r="C440" i="1"/>
  <c r="G440" i="1" s="1"/>
  <c r="D439" i="1"/>
  <c r="H439" i="1" s="1"/>
  <c r="C439" i="1"/>
  <c r="D438" i="1"/>
  <c r="H438" i="1" s="1"/>
  <c r="C438" i="1"/>
  <c r="G438" i="1" s="1"/>
  <c r="D437" i="1"/>
  <c r="H437" i="1" s="1"/>
  <c r="C437" i="1"/>
  <c r="G437" i="1" s="1"/>
  <c r="D436" i="1"/>
  <c r="H436" i="1" s="1"/>
  <c r="C436" i="1"/>
  <c r="G436" i="1" s="1"/>
  <c r="D435" i="1"/>
  <c r="H435" i="1" s="1"/>
  <c r="C435" i="1"/>
  <c r="G435" i="1" s="1"/>
  <c r="D434" i="1"/>
  <c r="H434" i="1" s="1"/>
  <c r="C434" i="1"/>
  <c r="D433" i="1"/>
  <c r="H433" i="1" s="1"/>
  <c r="C433" i="1"/>
  <c r="G433" i="1" s="1"/>
  <c r="D432" i="1"/>
  <c r="H432" i="1" s="1"/>
  <c r="C432" i="1"/>
  <c r="G432" i="1" s="1"/>
  <c r="D431" i="1"/>
  <c r="H431" i="1" s="1"/>
  <c r="C431" i="1"/>
  <c r="D430" i="1"/>
  <c r="H430" i="1" s="1"/>
  <c r="C430" i="1"/>
  <c r="G430" i="1" s="1"/>
  <c r="H429" i="1"/>
  <c r="D429" i="1"/>
  <c r="C429" i="1"/>
  <c r="G429" i="1" s="1"/>
  <c r="D428" i="1"/>
  <c r="H428" i="1" s="1"/>
  <c r="C428" i="1"/>
  <c r="D427" i="1"/>
  <c r="H427" i="1" s="1"/>
  <c r="C427" i="1"/>
  <c r="G427" i="1" s="1"/>
  <c r="D426" i="1"/>
  <c r="H426" i="1" s="1"/>
  <c r="C426" i="1"/>
  <c r="D425" i="1"/>
  <c r="H425" i="1" s="1"/>
  <c r="C425" i="1"/>
  <c r="D423" i="1"/>
  <c r="H423" i="1" s="1"/>
  <c r="C423" i="1"/>
  <c r="D422" i="1"/>
  <c r="H422" i="1" s="1"/>
  <c r="C422" i="1"/>
  <c r="G422" i="1" s="1"/>
  <c r="H421" i="1"/>
  <c r="D421" i="1"/>
  <c r="C421" i="1"/>
  <c r="G421" i="1" s="1"/>
  <c r="D416" i="1"/>
  <c r="H416" i="1" s="1"/>
  <c r="C416" i="1"/>
  <c r="G416" i="1" s="1"/>
  <c r="D415" i="1"/>
  <c r="H415" i="1" s="1"/>
  <c r="C415" i="1"/>
  <c r="G415" i="1" s="1"/>
  <c r="D414" i="1"/>
  <c r="H414" i="1" s="1"/>
  <c r="C414" i="1"/>
  <c r="G414" i="1" s="1"/>
  <c r="D411" i="1"/>
  <c r="H411" i="1" s="1"/>
  <c r="C411" i="1"/>
  <c r="G411" i="1" s="1"/>
  <c r="D410" i="1"/>
  <c r="H410" i="1" s="1"/>
  <c r="C410" i="1"/>
  <c r="G410" i="1" s="1"/>
  <c r="D409" i="1"/>
  <c r="H409" i="1" s="1"/>
  <c r="C409" i="1"/>
  <c r="H408" i="1"/>
  <c r="D408" i="1"/>
  <c r="C408" i="1"/>
  <c r="G408" i="1" s="1"/>
  <c r="D407" i="1"/>
  <c r="H407" i="1" s="1"/>
  <c r="C407" i="1"/>
  <c r="G407" i="1" s="1"/>
  <c r="D406" i="1"/>
  <c r="H406" i="1" s="1"/>
  <c r="C406" i="1"/>
  <c r="G406" i="1" s="1"/>
  <c r="D405" i="1"/>
  <c r="H405" i="1" s="1"/>
  <c r="C405" i="1"/>
  <c r="H404" i="1"/>
  <c r="D404" i="1"/>
  <c r="C404" i="1"/>
  <c r="G404" i="1" s="1"/>
  <c r="D403" i="1"/>
  <c r="H403" i="1" s="1"/>
  <c r="C403" i="1"/>
  <c r="G403" i="1" s="1"/>
  <c r="D402" i="1"/>
  <c r="H402" i="1" s="1"/>
  <c r="C402" i="1"/>
  <c r="D401" i="1"/>
  <c r="H401" i="1" s="1"/>
  <c r="C401" i="1"/>
  <c r="D400" i="1"/>
  <c r="H400" i="1" s="1"/>
  <c r="C400" i="1"/>
  <c r="D399" i="1"/>
  <c r="H399" i="1" s="1"/>
  <c r="C399" i="1"/>
  <c r="D398" i="1"/>
  <c r="H398" i="1" s="1"/>
  <c r="C398" i="1"/>
  <c r="D397" i="1"/>
  <c r="H397" i="1" s="1"/>
  <c r="C397" i="1"/>
  <c r="D396" i="1"/>
  <c r="H396" i="1" s="1"/>
  <c r="C396" i="1"/>
  <c r="H395" i="1"/>
  <c r="D395" i="1"/>
  <c r="C395" i="1"/>
  <c r="G395" i="1" s="1"/>
  <c r="D394" i="1"/>
  <c r="H394" i="1" s="1"/>
  <c r="C394" i="1"/>
  <c r="G394" i="1" s="1"/>
  <c r="D393" i="1"/>
  <c r="H393" i="1" s="1"/>
  <c r="C393" i="1"/>
  <c r="D392" i="1"/>
  <c r="H392" i="1" s="1"/>
  <c r="C392" i="1"/>
  <c r="G392" i="1" s="1"/>
  <c r="D391" i="1"/>
  <c r="H391" i="1" s="1"/>
  <c r="C391" i="1"/>
  <c r="D390" i="1"/>
  <c r="H390" i="1" s="1"/>
  <c r="C390" i="1"/>
  <c r="G390" i="1" s="1"/>
  <c r="D389" i="1"/>
  <c r="H389" i="1" s="1"/>
  <c r="C389" i="1"/>
  <c r="G389" i="1" s="1"/>
  <c r="D388" i="1"/>
  <c r="H388" i="1" s="1"/>
  <c r="C388" i="1"/>
  <c r="D387" i="1"/>
  <c r="H387" i="1" s="1"/>
  <c r="C387" i="1"/>
  <c r="D386" i="1"/>
  <c r="H386" i="1" s="1"/>
  <c r="C386" i="1"/>
  <c r="G386" i="1" s="1"/>
  <c r="D385" i="1"/>
  <c r="H385" i="1" s="1"/>
  <c r="C385" i="1"/>
  <c r="D384" i="1"/>
  <c r="H384" i="1" s="1"/>
  <c r="C384" i="1"/>
  <c r="D383" i="1"/>
  <c r="H383" i="1" s="1"/>
  <c r="C383" i="1"/>
  <c r="D382" i="1"/>
  <c r="H382" i="1" s="1"/>
  <c r="C382" i="1"/>
  <c r="G382" i="1" s="1"/>
  <c r="D381" i="1"/>
  <c r="H381" i="1" s="1"/>
  <c r="C381" i="1"/>
  <c r="D380" i="1"/>
  <c r="H380" i="1" s="1"/>
  <c r="C380" i="1"/>
  <c r="G380" i="1" s="1"/>
  <c r="D379" i="1"/>
  <c r="H379" i="1" s="1"/>
  <c r="C379" i="1"/>
  <c r="D378" i="1"/>
  <c r="H378" i="1" s="1"/>
  <c r="C378" i="1"/>
  <c r="G378" i="1" s="1"/>
  <c r="D377" i="1"/>
  <c r="H377" i="1" s="1"/>
  <c r="C377" i="1"/>
  <c r="D376" i="1"/>
  <c r="H376" i="1" s="1"/>
  <c r="C376" i="1"/>
  <c r="D375" i="1"/>
  <c r="H375" i="1" s="1"/>
  <c r="C375" i="1"/>
  <c r="D374" i="1"/>
  <c r="H374" i="1" s="1"/>
  <c r="C374" i="1"/>
  <c r="D373" i="1"/>
  <c r="H373" i="1" s="1"/>
  <c r="C373" i="1"/>
  <c r="G373" i="1" s="1"/>
  <c r="H372" i="1"/>
  <c r="D372" i="1"/>
  <c r="C372" i="1"/>
  <c r="G372" i="1" s="1"/>
  <c r="D371" i="1"/>
  <c r="H371" i="1" s="1"/>
  <c r="C371" i="1"/>
  <c r="D370" i="1"/>
  <c r="H370" i="1" s="1"/>
  <c r="C370" i="1"/>
  <c r="G370" i="1" s="1"/>
  <c r="D369" i="1"/>
  <c r="H369" i="1" s="1"/>
  <c r="C369" i="1"/>
  <c r="D368" i="1"/>
  <c r="H368" i="1" s="1"/>
  <c r="C368" i="1"/>
  <c r="D367" i="1"/>
  <c r="H367" i="1" s="1"/>
  <c r="C367" i="1"/>
  <c r="G367" i="1" s="1"/>
  <c r="D366" i="1"/>
  <c r="H366" i="1" s="1"/>
  <c r="C366" i="1"/>
  <c r="G366" i="1" s="1"/>
  <c r="D365" i="1"/>
  <c r="H365" i="1" s="1"/>
  <c r="C365" i="1"/>
  <c r="D364" i="1"/>
  <c r="H364" i="1" s="1"/>
  <c r="C364" i="1"/>
  <c r="G364" i="1" s="1"/>
  <c r="D363" i="1"/>
  <c r="H363" i="1" s="1"/>
  <c r="C363" i="1"/>
  <c r="D362" i="1"/>
  <c r="H362" i="1" s="1"/>
  <c r="C362" i="1"/>
  <c r="D361" i="1"/>
  <c r="H361" i="1" s="1"/>
  <c r="C361" i="1"/>
  <c r="D360" i="1"/>
  <c r="H360" i="1" s="1"/>
  <c r="C360" i="1"/>
  <c r="G360" i="1" s="1"/>
  <c r="D359" i="1"/>
  <c r="H359" i="1" s="1"/>
  <c r="C359" i="1"/>
  <c r="D358" i="1"/>
  <c r="H358" i="1" s="1"/>
  <c r="C358" i="1"/>
  <c r="D357" i="1"/>
  <c r="H357" i="1" s="1"/>
  <c r="C357" i="1"/>
  <c r="C356" i="1"/>
  <c r="C355" i="1"/>
  <c r="D354" i="1"/>
  <c r="H354" i="1" s="1"/>
  <c r="C354" i="1"/>
  <c r="H353" i="1"/>
  <c r="D353" i="1"/>
  <c r="C353" i="1"/>
  <c r="G353" i="1" s="1"/>
  <c r="D352" i="1"/>
  <c r="H352" i="1" s="1"/>
  <c r="C352" i="1"/>
  <c r="D351" i="1"/>
  <c r="H351" i="1" s="1"/>
  <c r="C351" i="1"/>
  <c r="G351" i="1" s="1"/>
  <c r="D350" i="1"/>
  <c r="H350" i="1" s="1"/>
  <c r="C350" i="1"/>
  <c r="D349" i="1"/>
  <c r="H349" i="1" s="1"/>
  <c r="C349" i="1"/>
  <c r="H348" i="1"/>
  <c r="D348" i="1"/>
  <c r="C348" i="1"/>
  <c r="G348" i="1" s="1"/>
  <c r="D347" i="1"/>
  <c r="H347" i="1" s="1"/>
  <c r="C347" i="1"/>
  <c r="D346" i="1"/>
  <c r="H346" i="1" s="1"/>
  <c r="C346" i="1"/>
  <c r="G346" i="1" s="1"/>
  <c r="D345" i="1"/>
  <c r="H345" i="1" s="1"/>
  <c r="C345" i="1"/>
  <c r="D344" i="1"/>
  <c r="H344" i="1" s="1"/>
  <c r="C344" i="1"/>
  <c r="D343" i="1"/>
  <c r="H343" i="1" s="1"/>
  <c r="C343" i="1"/>
  <c r="G343" i="1" s="1"/>
  <c r="D342" i="1"/>
  <c r="H342" i="1" s="1"/>
  <c r="C342" i="1"/>
  <c r="D341" i="1"/>
  <c r="H341" i="1" s="1"/>
  <c r="C341" i="1"/>
  <c r="D340" i="1"/>
  <c r="H340" i="1" s="1"/>
  <c r="C340" i="1"/>
  <c r="D339" i="1"/>
  <c r="H339" i="1" s="1"/>
  <c r="C339" i="1"/>
  <c r="D338" i="1"/>
  <c r="H338" i="1" s="1"/>
  <c r="C338" i="1"/>
  <c r="G338" i="1" s="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G329" i="1" s="1"/>
  <c r="D328" i="1"/>
  <c r="H328" i="1" s="1"/>
  <c r="C328" i="1"/>
  <c r="D327" i="1"/>
  <c r="H327" i="1" s="1"/>
  <c r="C327" i="1"/>
  <c r="G327" i="1" s="1"/>
  <c r="D326" i="1"/>
  <c r="H326" i="1" s="1"/>
  <c r="C326" i="1"/>
  <c r="D325" i="1"/>
  <c r="H325" i="1" s="1"/>
  <c r="C325" i="1"/>
  <c r="D324" i="1"/>
  <c r="H324" i="1" s="1"/>
  <c r="C324" i="1"/>
  <c r="G324" i="1" s="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G313" i="1" s="1"/>
  <c r="D312" i="1"/>
  <c r="H312" i="1" s="1"/>
  <c r="C312" i="1"/>
  <c r="D311" i="1"/>
  <c r="H311" i="1" s="1"/>
  <c r="C311" i="1"/>
  <c r="D310" i="1"/>
  <c r="H310" i="1" s="1"/>
  <c r="C310" i="1"/>
  <c r="D309" i="1"/>
  <c r="H309" i="1" s="1"/>
  <c r="C309" i="1"/>
  <c r="D308" i="1"/>
  <c r="H308" i="1" s="1"/>
  <c r="C308" i="1"/>
  <c r="D307" i="1"/>
  <c r="H307" i="1" s="1"/>
  <c r="C307" i="1"/>
  <c r="G307" i="1" s="1"/>
  <c r="D306" i="1"/>
  <c r="H306" i="1" s="1"/>
  <c r="C306" i="1"/>
  <c r="D305" i="1"/>
  <c r="H305" i="1" s="1"/>
  <c r="C305" i="1"/>
  <c r="C304" i="1"/>
  <c r="C303" i="1"/>
  <c r="H302" i="1"/>
  <c r="D302" i="1"/>
  <c r="C302" i="1"/>
  <c r="G302" i="1" s="1"/>
  <c r="D301" i="1"/>
  <c r="H301" i="1" s="1"/>
  <c r="C301" i="1"/>
  <c r="G301" i="1" s="1"/>
  <c r="D300" i="1"/>
  <c r="H300" i="1" s="1"/>
  <c r="C300" i="1"/>
  <c r="D299" i="1"/>
  <c r="H299" i="1" s="1"/>
  <c r="C299" i="1"/>
  <c r="D298" i="1"/>
  <c r="H298" i="1" s="1"/>
  <c r="C298" i="1"/>
  <c r="D294" i="1"/>
  <c r="H294" i="1" s="1"/>
  <c r="C294" i="1"/>
  <c r="D293" i="1"/>
  <c r="H293" i="1" s="1"/>
  <c r="C293" i="1"/>
  <c r="D292" i="1"/>
  <c r="H292" i="1" s="1"/>
  <c r="C292" i="1"/>
  <c r="D291" i="1"/>
  <c r="H291" i="1" s="1"/>
  <c r="C291" i="1"/>
  <c r="G291" i="1" s="1"/>
  <c r="D290" i="1"/>
  <c r="H290" i="1" s="1"/>
  <c r="C290" i="1"/>
  <c r="D289" i="1"/>
  <c r="H289" i="1" s="1"/>
  <c r="C289" i="1"/>
  <c r="G289" i="1" s="1"/>
  <c r="D288" i="1"/>
  <c r="H288" i="1" s="1"/>
  <c r="C288" i="1"/>
  <c r="G288" i="1" s="1"/>
  <c r="D287" i="1"/>
  <c r="H287" i="1" s="1"/>
  <c r="C287" i="1"/>
  <c r="D286" i="1"/>
  <c r="H286" i="1" s="1"/>
  <c r="C286" i="1"/>
  <c r="G286" i="1" s="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G275" i="1" s="1"/>
  <c r="D274" i="1"/>
  <c r="H274" i="1" s="1"/>
  <c r="C274" i="1"/>
  <c r="D273" i="1"/>
  <c r="H273" i="1" s="1"/>
  <c r="C273" i="1"/>
  <c r="D272" i="1"/>
  <c r="H272" i="1" s="1"/>
  <c r="C272" i="1"/>
  <c r="D271" i="1"/>
  <c r="H271" i="1" s="1"/>
  <c r="C271" i="1"/>
  <c r="G271" i="1" s="1"/>
  <c r="D270" i="1"/>
  <c r="H270" i="1" s="1"/>
  <c r="C270" i="1"/>
  <c r="C269" i="1"/>
  <c r="D268" i="1"/>
  <c r="H268" i="1" s="1"/>
  <c r="C268" i="1"/>
  <c r="D267" i="1"/>
  <c r="H267" i="1" s="1"/>
  <c r="C267" i="1"/>
  <c r="G267" i="1" s="1"/>
  <c r="D266" i="1"/>
  <c r="H266" i="1" s="1"/>
  <c r="C266" i="1"/>
  <c r="G266" i="1" s="1"/>
  <c r="D265" i="1"/>
  <c r="H265" i="1" s="1"/>
  <c r="C265" i="1"/>
  <c r="D264" i="1"/>
  <c r="H264" i="1" s="1"/>
  <c r="C264" i="1"/>
  <c r="D263" i="1"/>
  <c r="H263" i="1" s="1"/>
  <c r="C263" i="1"/>
  <c r="G263" i="1" s="1"/>
  <c r="D262" i="1"/>
  <c r="H262" i="1" s="1"/>
  <c r="C262" i="1"/>
  <c r="G262" i="1" s="1"/>
  <c r="D261" i="1"/>
  <c r="H261" i="1" s="1"/>
  <c r="C261" i="1"/>
  <c r="D260" i="1"/>
  <c r="H260" i="1" s="1"/>
  <c r="C260" i="1"/>
  <c r="D259" i="1"/>
  <c r="H259" i="1" s="1"/>
  <c r="C259" i="1"/>
  <c r="C258" i="1"/>
  <c r="D257" i="1"/>
  <c r="H257" i="1" s="1"/>
  <c r="C257" i="1"/>
  <c r="D256" i="1"/>
  <c r="H256" i="1" s="1"/>
  <c r="C256" i="1"/>
  <c r="G256" i="1" s="1"/>
  <c r="D255" i="1"/>
  <c r="H255" i="1" s="1"/>
  <c r="C255" i="1"/>
  <c r="D254" i="1"/>
  <c r="H254" i="1" s="1"/>
  <c r="C254" i="1"/>
  <c r="G254" i="1" s="1"/>
  <c r="D253" i="1"/>
  <c r="H253" i="1" s="1"/>
  <c r="C253" i="1"/>
  <c r="D252" i="1"/>
  <c r="H252" i="1" s="1"/>
  <c r="C252" i="1"/>
  <c r="D251" i="1"/>
  <c r="H251" i="1" s="1"/>
  <c r="C251" i="1"/>
  <c r="G251" i="1" s="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G243" i="1" s="1"/>
  <c r="D242" i="1"/>
  <c r="H242" i="1" s="1"/>
  <c r="C242" i="1"/>
  <c r="D241" i="1"/>
  <c r="H241" i="1" s="1"/>
  <c r="C241" i="1"/>
  <c r="D240" i="1"/>
  <c r="H240" i="1" s="1"/>
  <c r="C240" i="1"/>
  <c r="D239" i="1"/>
  <c r="H239" i="1" s="1"/>
  <c r="C239" i="1"/>
  <c r="D238" i="1"/>
  <c r="H238" i="1" s="1"/>
  <c r="C238" i="1"/>
  <c r="D237" i="1"/>
  <c r="H237" i="1" s="1"/>
  <c r="C237" i="1"/>
  <c r="G237" i="1" s="1"/>
  <c r="D236" i="1"/>
  <c r="H236" i="1" s="1"/>
  <c r="C236" i="1"/>
  <c r="G236" i="1" s="1"/>
  <c r="H235" i="1"/>
  <c r="D235" i="1"/>
  <c r="C235" i="1"/>
  <c r="G235" i="1" s="1"/>
  <c r="D234" i="1"/>
  <c r="H234" i="1" s="1"/>
  <c r="C234" i="1"/>
  <c r="G234" i="1" s="1"/>
  <c r="D233" i="1"/>
  <c r="H233" i="1" s="1"/>
  <c r="C233" i="1"/>
  <c r="D232" i="1"/>
  <c r="H232" i="1" s="1"/>
  <c r="C232" i="1"/>
  <c r="D231" i="1"/>
  <c r="H231" i="1" s="1"/>
  <c r="C231" i="1"/>
  <c r="D230" i="1"/>
  <c r="H230" i="1" s="1"/>
  <c r="C230" i="1"/>
  <c r="D229" i="1"/>
  <c r="H229" i="1" s="1"/>
  <c r="C229" i="1"/>
  <c r="G229" i="1" s="1"/>
  <c r="D228" i="1"/>
  <c r="H228" i="1" s="1"/>
  <c r="C228" i="1"/>
  <c r="G228" i="1" s="1"/>
  <c r="D227" i="1"/>
  <c r="H227" i="1" s="1"/>
  <c r="C227" i="1"/>
  <c r="C226" i="1"/>
  <c r="D225" i="1"/>
  <c r="H225" i="1" s="1"/>
  <c r="C225" i="1"/>
  <c r="D224" i="1"/>
  <c r="H224" i="1" s="1"/>
  <c r="C224" i="1"/>
  <c r="G224" i="1" s="1"/>
  <c r="D223" i="1"/>
  <c r="H223" i="1" s="1"/>
  <c r="C223" i="1"/>
  <c r="G223" i="1" s="1"/>
  <c r="D222" i="1"/>
  <c r="H222" i="1" s="1"/>
  <c r="C222" i="1"/>
  <c r="D221" i="1"/>
  <c r="H221" i="1" s="1"/>
  <c r="C221" i="1"/>
  <c r="D220" i="1"/>
  <c r="H220" i="1" s="1"/>
  <c r="C220" i="1"/>
  <c r="D219" i="1"/>
  <c r="H219" i="1" s="1"/>
  <c r="C219" i="1"/>
  <c r="D218" i="1"/>
  <c r="H218" i="1" s="1"/>
  <c r="C218" i="1"/>
  <c r="D217" i="1"/>
  <c r="H217" i="1" s="1"/>
  <c r="C217" i="1"/>
  <c r="D216" i="1"/>
  <c r="H216" i="1" s="1"/>
  <c r="C216" i="1"/>
  <c r="G216" i="1" s="1"/>
  <c r="D215" i="1"/>
  <c r="H215" i="1" s="1"/>
  <c r="C215" i="1"/>
  <c r="G215" i="1" s="1"/>
  <c r="D214" i="1"/>
  <c r="H214" i="1" s="1"/>
  <c r="C214" i="1"/>
  <c r="D213" i="1"/>
  <c r="H213" i="1" s="1"/>
  <c r="C213" i="1"/>
  <c r="G213" i="1" s="1"/>
  <c r="D212" i="1"/>
  <c r="H212" i="1" s="1"/>
  <c r="C212" i="1"/>
  <c r="D211" i="1"/>
  <c r="H211" i="1" s="1"/>
  <c r="C211" i="1"/>
  <c r="D210" i="1"/>
  <c r="H210" i="1" s="1"/>
  <c r="C210" i="1"/>
  <c r="H209" i="1"/>
  <c r="D209" i="1"/>
  <c r="C209" i="1"/>
  <c r="G209" i="1" s="1"/>
  <c r="D208" i="1"/>
  <c r="H208" i="1" s="1"/>
  <c r="C208" i="1"/>
  <c r="H207" i="1"/>
  <c r="D207" i="1"/>
  <c r="C207" i="1"/>
  <c r="G207" i="1" s="1"/>
  <c r="D206" i="1"/>
  <c r="H206" i="1" s="1"/>
  <c r="C206" i="1"/>
  <c r="D205" i="1"/>
  <c r="H205" i="1" s="1"/>
  <c r="C205" i="1"/>
  <c r="C204" i="1"/>
  <c r="D203" i="1"/>
  <c r="H203" i="1" s="1"/>
  <c r="C203" i="1"/>
  <c r="G203" i="1" s="1"/>
  <c r="D202" i="1"/>
  <c r="H202" i="1" s="1"/>
  <c r="C202" i="1"/>
  <c r="H201" i="1"/>
  <c r="D201" i="1"/>
  <c r="C201" i="1"/>
  <c r="G201" i="1" s="1"/>
  <c r="D200" i="1"/>
  <c r="H200" i="1" s="1"/>
  <c r="C200" i="1"/>
  <c r="D199" i="1"/>
  <c r="H199" i="1" s="1"/>
  <c r="C199" i="1"/>
  <c r="C198"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D185" i="1"/>
  <c r="H185" i="1" s="1"/>
  <c r="C185" i="1"/>
  <c r="D184" i="1"/>
  <c r="H184" i="1" s="1"/>
  <c r="C184" i="1"/>
  <c r="D183" i="1"/>
  <c r="H183" i="1" s="1"/>
  <c r="C183" i="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H173" i="1"/>
  <c r="D173" i="1"/>
  <c r="C173" i="1"/>
  <c r="G173" i="1" s="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D165" i="1"/>
  <c r="H165" i="1" s="1"/>
  <c r="C165" i="1"/>
  <c r="D164" i="1"/>
  <c r="H164" i="1" s="1"/>
  <c r="C164" i="1"/>
  <c r="D163" i="1"/>
  <c r="H163" i="1" s="1"/>
  <c r="C163" i="1"/>
  <c r="D162" i="1"/>
  <c r="H162" i="1" s="1"/>
  <c r="C162" i="1"/>
  <c r="D161" i="1"/>
  <c r="H161" i="1" s="1"/>
  <c r="C161" i="1"/>
  <c r="C160" i="1"/>
  <c r="H159" i="1"/>
  <c r="D159" i="1"/>
  <c r="C159" i="1"/>
  <c r="G159" i="1" s="1"/>
  <c r="D158" i="1"/>
  <c r="H158" i="1" s="1"/>
  <c r="C158" i="1"/>
  <c r="H157" i="1"/>
  <c r="D157" i="1"/>
  <c r="C157" i="1"/>
  <c r="G157" i="1" s="1"/>
  <c r="D156" i="1"/>
  <c r="H156" i="1" s="1"/>
  <c r="C156" i="1"/>
  <c r="H155" i="1"/>
  <c r="D155" i="1"/>
  <c r="C155" i="1"/>
  <c r="G155" i="1" s="1"/>
  <c r="D154" i="1"/>
  <c r="H154" i="1" s="1"/>
  <c r="C154" i="1"/>
  <c r="H153" i="1"/>
  <c r="D153" i="1"/>
  <c r="C153" i="1"/>
  <c r="G153" i="1" s="1"/>
  <c r="D152" i="1"/>
  <c r="H152" i="1" s="1"/>
  <c r="C152" i="1"/>
  <c r="H151" i="1"/>
  <c r="D151" i="1"/>
  <c r="C151" i="1"/>
  <c r="G151" i="1" s="1"/>
  <c r="D150" i="1"/>
  <c r="H150" i="1" s="1"/>
  <c r="C150" i="1"/>
  <c r="C149" i="1"/>
  <c r="D147" i="1"/>
  <c r="H147" i="1" s="1"/>
  <c r="C147"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D136" i="1"/>
  <c r="H136" i="1" s="1"/>
  <c r="C136" i="1"/>
  <c r="D135" i="1"/>
  <c r="H135" i="1" s="1"/>
  <c r="C135" i="1"/>
  <c r="D134" i="1"/>
  <c r="H134" i="1" s="1"/>
  <c r="C134" i="1"/>
  <c r="G134" i="1" s="1"/>
  <c r="D133" i="1"/>
  <c r="H133" i="1" s="1"/>
  <c r="C133" i="1"/>
  <c r="H132" i="1"/>
  <c r="D132" i="1"/>
  <c r="C132" i="1"/>
  <c r="G132" i="1" s="1"/>
  <c r="D131" i="1"/>
  <c r="H131" i="1" s="1"/>
  <c r="C131" i="1"/>
  <c r="D130" i="1"/>
  <c r="H130" i="1" s="1"/>
  <c r="C130" i="1"/>
  <c r="D129" i="1"/>
  <c r="H129" i="1" s="1"/>
  <c r="C129" i="1"/>
  <c r="H128" i="1"/>
  <c r="D128" i="1"/>
  <c r="C128" i="1"/>
  <c r="G128" i="1" s="1"/>
  <c r="D127" i="1"/>
  <c r="H127" i="1" s="1"/>
  <c r="C127" i="1"/>
  <c r="H126" i="1"/>
  <c r="D126" i="1"/>
  <c r="C126" i="1"/>
  <c r="G126" i="1" s="1"/>
  <c r="D125" i="1"/>
  <c r="H125" i="1" s="1"/>
  <c r="C125" i="1"/>
  <c r="H124" i="1"/>
  <c r="D124" i="1"/>
  <c r="C124" i="1"/>
  <c r="G124" i="1" s="1"/>
  <c r="D123" i="1"/>
  <c r="H123" i="1" s="1"/>
  <c r="C123" i="1"/>
  <c r="D122" i="1"/>
  <c r="H122" i="1" s="1"/>
  <c r="C122" i="1"/>
  <c r="G122" i="1" s="1"/>
  <c r="D121" i="1"/>
  <c r="H121" i="1" s="1"/>
  <c r="C121" i="1"/>
  <c r="H120" i="1"/>
  <c r="D120" i="1"/>
  <c r="C120" i="1"/>
  <c r="G120" i="1" s="1"/>
  <c r="D119" i="1"/>
  <c r="H119" i="1" s="1"/>
  <c r="C119" i="1"/>
  <c r="H118" i="1"/>
  <c r="D118" i="1"/>
  <c r="C118" i="1"/>
  <c r="G118" i="1" s="1"/>
  <c r="D117" i="1"/>
  <c r="H117" i="1" s="1"/>
  <c r="C117" i="1"/>
  <c r="D116" i="1"/>
  <c r="H116" i="1" s="1"/>
  <c r="C116" i="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D108" i="1"/>
  <c r="H108" i="1" s="1"/>
  <c r="C108" i="1"/>
  <c r="D107" i="1"/>
  <c r="H107" i="1" s="1"/>
  <c r="C107" i="1"/>
  <c r="H106" i="1"/>
  <c r="D106" i="1"/>
  <c r="C106" i="1"/>
  <c r="G106" i="1" s="1"/>
  <c r="D105" i="1"/>
  <c r="H105" i="1" s="1"/>
  <c r="C105" i="1"/>
  <c r="H104" i="1"/>
  <c r="D104" i="1"/>
  <c r="C104" i="1"/>
  <c r="G104" i="1" s="1"/>
  <c r="D103" i="1"/>
  <c r="H103" i="1" s="1"/>
  <c r="C103" i="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D94" i="1"/>
  <c r="H94" i="1" s="1"/>
  <c r="C94" i="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C78" i="1"/>
  <c r="D77" i="1"/>
  <c r="H77" i="1" s="1"/>
  <c r="C77" i="1"/>
  <c r="D76" i="1"/>
  <c r="H76" i="1" s="1"/>
  <c r="C76" i="1"/>
  <c r="G76" i="1" s="1"/>
  <c r="D75" i="1"/>
  <c r="H75" i="1" s="1"/>
  <c r="C75" i="1"/>
  <c r="H74" i="1"/>
  <c r="D74" i="1"/>
  <c r="C74" i="1"/>
  <c r="G74" i="1" s="1"/>
  <c r="D73" i="1"/>
  <c r="H73" i="1" s="1"/>
  <c r="C73" i="1"/>
  <c r="D72" i="1"/>
  <c r="H72" i="1" s="1"/>
  <c r="C72" i="1"/>
  <c r="G72" i="1" s="1"/>
  <c r="D71" i="1"/>
  <c r="H71" i="1" s="1"/>
  <c r="C71" i="1"/>
  <c r="H70" i="1"/>
  <c r="D70" i="1"/>
  <c r="C70" i="1"/>
  <c r="G70" i="1" s="1"/>
  <c r="D69" i="1"/>
  <c r="H69" i="1" s="1"/>
  <c r="C69" i="1"/>
  <c r="H68" i="1"/>
  <c r="D68" i="1"/>
  <c r="C68" i="1"/>
  <c r="G68" i="1" s="1"/>
  <c r="D67" i="1"/>
  <c r="H67" i="1" s="1"/>
  <c r="C67" i="1"/>
  <c r="D66" i="1"/>
  <c r="H66" i="1" s="1"/>
  <c r="C66" i="1"/>
  <c r="D65" i="1"/>
  <c r="H65" i="1" s="1"/>
  <c r="C65" i="1"/>
  <c r="H64" i="1"/>
  <c r="D64" i="1"/>
  <c r="C64" i="1"/>
  <c r="G64" i="1" s="1"/>
  <c r="D63" i="1"/>
  <c r="H63" i="1" s="1"/>
  <c r="C63" i="1"/>
  <c r="H62" i="1"/>
  <c r="D62" i="1"/>
  <c r="C62" i="1"/>
  <c r="G62" i="1" s="1"/>
  <c r="D61" i="1"/>
  <c r="H61" i="1" s="1"/>
  <c r="C61" i="1"/>
  <c r="D60" i="1"/>
  <c r="H60" i="1" s="1"/>
  <c r="C60" i="1"/>
  <c r="D59" i="1"/>
  <c r="H59" i="1" s="1"/>
  <c r="C59" i="1"/>
  <c r="H58" i="1"/>
  <c r="D58" i="1"/>
  <c r="C58" i="1"/>
  <c r="G58" i="1" s="1"/>
  <c r="D57" i="1"/>
  <c r="H57" i="1" s="1"/>
  <c r="C57" i="1"/>
  <c r="H56" i="1"/>
  <c r="D56" i="1"/>
  <c r="C56" i="1"/>
  <c r="G56" i="1" s="1"/>
  <c r="D55" i="1"/>
  <c r="H55" i="1" s="1"/>
  <c r="C55" i="1"/>
  <c r="D54" i="1"/>
  <c r="H54" i="1" s="1"/>
  <c r="C54" i="1"/>
  <c r="D53" i="1"/>
  <c r="H53" i="1" s="1"/>
  <c r="C53" i="1"/>
  <c r="H52" i="1"/>
  <c r="D52" i="1"/>
  <c r="C52" i="1"/>
  <c r="G52" i="1" s="1"/>
  <c r="D51" i="1"/>
  <c r="H51" i="1" s="1"/>
  <c r="C51" i="1"/>
  <c r="D50" i="1"/>
  <c r="H50" i="1" s="1"/>
  <c r="C50" i="1"/>
  <c r="D49" i="1"/>
  <c r="H49" i="1" s="1"/>
  <c r="C49" i="1"/>
  <c r="H48" i="1"/>
  <c r="D48" i="1"/>
  <c r="C48" i="1"/>
  <c r="G48" i="1" s="1"/>
  <c r="D47" i="1"/>
  <c r="H47" i="1" s="1"/>
  <c r="C47" i="1"/>
  <c r="D46" i="1"/>
  <c r="H46" i="1" s="1"/>
  <c r="C46" i="1"/>
  <c r="C45" i="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D32" i="1"/>
  <c r="H32" i="1" s="1"/>
  <c r="C32" i="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D12" i="1"/>
  <c r="H12" i="1" s="1"/>
  <c r="C12" i="1"/>
  <c r="G12" i="1" s="1"/>
  <c r="D11" i="1"/>
  <c r="H11" i="1" s="1"/>
  <c r="C11" i="1"/>
  <c r="H10" i="1"/>
  <c r="D10" i="1"/>
  <c r="C10" i="1"/>
  <c r="G10" i="1" s="1"/>
  <c r="D9" i="1"/>
  <c r="H9" i="1" s="1"/>
  <c r="C9" i="1"/>
  <c r="H8" i="1"/>
  <c r="D8" i="1"/>
  <c r="C8" i="1"/>
  <c r="G8" i="1" s="1"/>
  <c r="D7" i="1"/>
  <c r="H7" i="1" s="1"/>
  <c r="C7" i="1"/>
  <c r="D6" i="1"/>
  <c r="H6" i="1" s="1"/>
  <c r="C6" i="1"/>
  <c r="G6" i="1" s="1"/>
  <c r="D5" i="1"/>
  <c r="H5" i="1" s="1"/>
  <c r="C5" i="1"/>
  <c r="D4" i="1"/>
  <c r="H4" i="1" s="1"/>
  <c r="C4" i="1"/>
  <c r="C3" i="1"/>
  <c r="G1682" i="1" l="1"/>
  <c r="G1634" i="1"/>
  <c r="E36" i="9"/>
  <c r="B36" i="9" s="1"/>
  <c r="E319" i="9"/>
  <c r="B319" i="9" s="1"/>
  <c r="E323" i="9"/>
  <c r="B323" i="9" s="1"/>
  <c r="H1683" i="1"/>
  <c r="G1680" i="1"/>
  <c r="H1679" i="1"/>
  <c r="G1678" i="1"/>
  <c r="H1677" i="1"/>
  <c r="H1675" i="1"/>
  <c r="H1673" i="1"/>
  <c r="G1674" i="1"/>
  <c r="G1672" i="1"/>
  <c r="H1671" i="1"/>
  <c r="G1670" i="1"/>
  <c r="G1668" i="1"/>
  <c r="H1669" i="1"/>
  <c r="H1667" i="1"/>
  <c r="G1666" i="1"/>
  <c r="H1663" i="1"/>
  <c r="G1664" i="1"/>
  <c r="G1662" i="1"/>
  <c r="H1661" i="1"/>
  <c r="G1658" i="1"/>
  <c r="G1660" i="1"/>
  <c r="H1657" i="1"/>
  <c r="G1656" i="1"/>
  <c r="H1653" i="1"/>
  <c r="G1652" i="1"/>
  <c r="H1651" i="1"/>
  <c r="G1650" i="1"/>
  <c r="G1648" i="1"/>
  <c r="H1649" i="1"/>
  <c r="H1647" i="1"/>
  <c r="H1645" i="1"/>
  <c r="H1643" i="1"/>
  <c r="G1644" i="1"/>
  <c r="G1638" i="1"/>
  <c r="H1641" i="1"/>
  <c r="G1640" i="1"/>
  <c r="H1639" i="1"/>
  <c r="H1637" i="1"/>
  <c r="G1636" i="1"/>
  <c r="H1635" i="1"/>
  <c r="H1633" i="1"/>
  <c r="D51" i="8"/>
  <c r="G1628" i="1"/>
  <c r="G1618" i="1"/>
  <c r="G1614" i="1"/>
  <c r="D25" i="8"/>
  <c r="C1601" i="1" s="1"/>
  <c r="G1601" i="1" s="1"/>
  <c r="G1604" i="1"/>
  <c r="G1598" i="1"/>
  <c r="G1594" i="1"/>
  <c r="D6" i="8"/>
  <c r="C1582" i="1" s="1"/>
  <c r="H1582" i="1" s="1"/>
  <c r="G1592" i="1"/>
  <c r="G1582" i="1"/>
  <c r="G1586" i="1"/>
  <c r="G1584" i="1"/>
  <c r="G1010" i="1"/>
  <c r="G1009" i="1"/>
  <c r="G1008" i="1"/>
  <c r="G1006" i="1"/>
  <c r="G1004" i="1"/>
  <c r="G1003" i="1"/>
  <c r="G1002" i="1"/>
  <c r="G1000" i="1"/>
  <c r="G998" i="1"/>
  <c r="G997" i="1"/>
  <c r="G996" i="1"/>
  <c r="G992" i="1"/>
  <c r="G988" i="1"/>
  <c r="G984" i="1"/>
  <c r="G979" i="1"/>
  <c r="G968" i="1"/>
  <c r="G966" i="1"/>
  <c r="G961" i="1"/>
  <c r="G960" i="1"/>
  <c r="G957" i="1"/>
  <c r="G956" i="1"/>
  <c r="G954" i="1"/>
  <c r="G953" i="1"/>
  <c r="G952" i="1"/>
  <c r="G949" i="1"/>
  <c r="G948" i="1"/>
  <c r="G944" i="1"/>
  <c r="F276" i="9"/>
  <c r="G938" i="1"/>
  <c r="G932" i="1"/>
  <c r="G931" i="1"/>
  <c r="G930" i="1"/>
  <c r="G928" i="1"/>
  <c r="G927" i="1"/>
  <c r="G924" i="1"/>
  <c r="G923" i="1"/>
  <c r="G922" i="1"/>
  <c r="G921" i="1"/>
  <c r="G920" i="1"/>
  <c r="G918" i="1"/>
  <c r="F268" i="9"/>
  <c r="G917" i="1"/>
  <c r="G916" i="1"/>
  <c r="F266" i="9"/>
  <c r="G913" i="1"/>
  <c r="G912" i="1"/>
  <c r="G910" i="1"/>
  <c r="G909" i="1"/>
  <c r="G908" i="1"/>
  <c r="G906" i="1"/>
  <c r="G904" i="1"/>
  <c r="G902" i="1"/>
  <c r="F260" i="9"/>
  <c r="G900" i="1"/>
  <c r="G899" i="1"/>
  <c r="F258" i="9"/>
  <c r="G895" i="1"/>
  <c r="G893" i="1"/>
  <c r="G892" i="1"/>
  <c r="G890" i="1"/>
  <c r="G888" i="1"/>
  <c r="G882" i="1"/>
  <c r="G880" i="1"/>
  <c r="G878" i="1"/>
  <c r="G877" i="1"/>
  <c r="G872" i="1"/>
  <c r="G868" i="1"/>
  <c r="G866" i="1"/>
  <c r="G864" i="1"/>
  <c r="G862" i="1"/>
  <c r="G859" i="1"/>
  <c r="G858" i="1"/>
  <c r="G856" i="1"/>
  <c r="G854" i="1"/>
  <c r="G848" i="1"/>
  <c r="G843" i="1"/>
  <c r="G841" i="1"/>
  <c r="G830" i="1"/>
  <c r="G829" i="1"/>
  <c r="G828" i="1"/>
  <c r="G820" i="1"/>
  <c r="G818" i="1"/>
  <c r="G817" i="1"/>
  <c r="G816" i="1"/>
  <c r="G815" i="1"/>
  <c r="G814" i="1"/>
  <c r="G813" i="1"/>
  <c r="G812" i="1"/>
  <c r="G810" i="1"/>
  <c r="G806" i="1"/>
  <c r="G805" i="1"/>
  <c r="G801" i="1"/>
  <c r="G800" i="1"/>
  <c r="G795" i="1"/>
  <c r="G794" i="1"/>
  <c r="G793" i="1"/>
  <c r="G791" i="1"/>
  <c r="G790" i="1"/>
  <c r="G786" i="1"/>
  <c r="G778" i="1"/>
  <c r="G777" i="1"/>
  <c r="G776" i="1"/>
  <c r="G774" i="1"/>
  <c r="G773" i="1"/>
  <c r="G772" i="1"/>
  <c r="G764" i="1"/>
  <c r="G761" i="1"/>
  <c r="G759" i="1"/>
  <c r="G752" i="1"/>
  <c r="G750" i="1"/>
  <c r="G749" i="1"/>
  <c r="G740" i="1"/>
  <c r="G736" i="1"/>
  <c r="G732" i="1"/>
  <c r="G726" i="1"/>
  <c r="G720" i="1"/>
  <c r="G719" i="1"/>
  <c r="G718" i="1"/>
  <c r="G712" i="1"/>
  <c r="G709" i="1"/>
  <c r="F232" i="9"/>
  <c r="G704" i="1"/>
  <c r="G698" i="1"/>
  <c r="G696" i="1"/>
  <c r="G690" i="1"/>
  <c r="G689" i="1"/>
  <c r="G686" i="1"/>
  <c r="G684" i="1"/>
  <c r="G682" i="1"/>
  <c r="G681" i="1"/>
  <c r="G680" i="1"/>
  <c r="G676" i="1"/>
  <c r="G671" i="1"/>
  <c r="G670" i="1"/>
  <c r="G665" i="1"/>
  <c r="G663" i="1"/>
  <c r="G662" i="1"/>
  <c r="G661" i="1"/>
  <c r="G658" i="1"/>
  <c r="G657" i="1"/>
  <c r="G647" i="1"/>
  <c r="G649" i="1"/>
  <c r="F656" i="4"/>
  <c r="G646" i="1"/>
  <c r="F292" i="9"/>
  <c r="G630" i="1"/>
  <c r="G631" i="1"/>
  <c r="G627" i="1"/>
  <c r="G626" i="1"/>
  <c r="G624" i="1"/>
  <c r="E629" i="4"/>
  <c r="D623" i="1" s="1"/>
  <c r="H623" i="1" s="1"/>
  <c r="G615" i="1"/>
  <c r="G610" i="1"/>
  <c r="F288" i="9"/>
  <c r="F286" i="9"/>
  <c r="G603" i="1"/>
  <c r="F284" i="9"/>
  <c r="G601" i="1"/>
  <c r="F282" i="9"/>
  <c r="G597" i="1"/>
  <c r="F280" i="9"/>
  <c r="G595" i="1"/>
  <c r="G592" i="1"/>
  <c r="F278" i="9"/>
  <c r="E597" i="4"/>
  <c r="D591" i="1" s="1"/>
  <c r="H591" i="1" s="1"/>
  <c r="B278" i="9"/>
  <c r="G590" i="1"/>
  <c r="G588" i="1"/>
  <c r="G585" i="1"/>
  <c r="G586" i="1"/>
  <c r="G583" i="1"/>
  <c r="G582" i="1"/>
  <c r="G581" i="1"/>
  <c r="G578" i="1"/>
  <c r="G579" i="1"/>
  <c r="G580" i="1"/>
  <c r="G577" i="1"/>
  <c r="G575" i="1"/>
  <c r="G576" i="1"/>
  <c r="G574" i="1"/>
  <c r="G572" i="1"/>
  <c r="G573" i="1"/>
  <c r="G571" i="1"/>
  <c r="G569" i="1"/>
  <c r="G568" i="1"/>
  <c r="G565" i="1"/>
  <c r="G566" i="1"/>
  <c r="G567" i="1"/>
  <c r="G556" i="1"/>
  <c r="G558" i="1"/>
  <c r="G551" i="1"/>
  <c r="B276" i="9"/>
  <c r="G544" i="1"/>
  <c r="G545" i="1"/>
  <c r="F274" i="9"/>
  <c r="B274" i="9" s="1"/>
  <c r="F272" i="9"/>
  <c r="G539" i="1"/>
  <c r="B272" i="9"/>
  <c r="G536" i="1"/>
  <c r="G535" i="1"/>
  <c r="G534" i="1"/>
  <c r="G530" i="1"/>
  <c r="G531" i="1"/>
  <c r="G532" i="1"/>
  <c r="G528" i="1"/>
  <c r="F270" i="9"/>
  <c r="B270" i="9" s="1"/>
  <c r="G526" i="1"/>
  <c r="G527" i="1"/>
  <c r="G525" i="1"/>
  <c r="G516" i="1"/>
  <c r="G523" i="1"/>
  <c r="G524" i="1"/>
  <c r="G522" i="1"/>
  <c r="G520" i="1"/>
  <c r="G521" i="1"/>
  <c r="G508" i="1"/>
  <c r="G512" i="1"/>
  <c r="G510" i="1"/>
  <c r="B268" i="9"/>
  <c r="B266" i="9"/>
  <c r="G496" i="1"/>
  <c r="F264" i="9"/>
  <c r="B264" i="9" s="1"/>
  <c r="F262" i="9"/>
  <c r="B262" i="9" s="1"/>
  <c r="G494" i="1"/>
  <c r="B260" i="9"/>
  <c r="G486" i="1"/>
  <c r="B258" i="9"/>
  <c r="F256" i="9"/>
  <c r="B256" i="9"/>
  <c r="G480" i="1"/>
  <c r="G474" i="1"/>
  <c r="G476" i="1"/>
  <c r="G467" i="1"/>
  <c r="G468" i="1"/>
  <c r="G466" i="1"/>
  <c r="G464" i="1"/>
  <c r="E430" i="4"/>
  <c r="G460" i="1"/>
  <c r="G461" i="1"/>
  <c r="G458" i="1"/>
  <c r="G455" i="1"/>
  <c r="G454" i="1"/>
  <c r="G451" i="1"/>
  <c r="G452" i="1"/>
  <c r="G450" i="1"/>
  <c r="G446" i="1"/>
  <c r="G447" i="1"/>
  <c r="G445" i="1"/>
  <c r="G444" i="1"/>
  <c r="F254" i="9"/>
  <c r="B254" i="9"/>
  <c r="G439" i="1"/>
  <c r="F252" i="9"/>
  <c r="B252" i="9" s="1"/>
  <c r="F250" i="9"/>
  <c r="B250" i="9"/>
  <c r="G434" i="1"/>
  <c r="G431" i="1"/>
  <c r="F248" i="9"/>
  <c r="B248" i="9" s="1"/>
  <c r="G428" i="1"/>
  <c r="G425" i="1"/>
  <c r="G426" i="1"/>
  <c r="G423" i="1"/>
  <c r="G409" i="1"/>
  <c r="G405" i="1"/>
  <c r="G401" i="1"/>
  <c r="G402" i="1"/>
  <c r="G400" i="1"/>
  <c r="G399" i="1"/>
  <c r="G398" i="1"/>
  <c r="G396" i="1"/>
  <c r="G397" i="1"/>
  <c r="G393" i="1"/>
  <c r="G391" i="1"/>
  <c r="G388" i="1"/>
  <c r="G387" i="1"/>
  <c r="G385" i="1"/>
  <c r="G383" i="1"/>
  <c r="G384" i="1"/>
  <c r="G381" i="1"/>
  <c r="G379" i="1"/>
  <c r="G377" i="1"/>
  <c r="G376" i="1"/>
  <c r="G374" i="1"/>
  <c r="G375" i="1"/>
  <c r="F374" i="4"/>
  <c r="G368" i="1"/>
  <c r="G369" i="1"/>
  <c r="G371" i="1"/>
  <c r="G365" i="1"/>
  <c r="G363" i="1"/>
  <c r="E361" i="4"/>
  <c r="G361" i="1"/>
  <c r="G362" i="1"/>
  <c r="G359" i="1"/>
  <c r="G357" i="1"/>
  <c r="G358" i="1"/>
  <c r="G354" i="1"/>
  <c r="G352" i="1"/>
  <c r="G349" i="1"/>
  <c r="G350" i="1"/>
  <c r="G347" i="1"/>
  <c r="G344" i="1"/>
  <c r="G345" i="1"/>
  <c r="G341" i="1"/>
  <c r="G342" i="1"/>
  <c r="G340" i="1"/>
  <c r="G339" i="1"/>
  <c r="G336" i="1"/>
  <c r="G337" i="1"/>
  <c r="E321" i="4"/>
  <c r="D316" i="1" s="1"/>
  <c r="H316" i="1" s="1"/>
  <c r="G335" i="1"/>
  <c r="G334" i="1"/>
  <c r="G333" i="1"/>
  <c r="G331" i="1"/>
  <c r="G332" i="1"/>
  <c r="G330" i="1"/>
  <c r="G328" i="1"/>
  <c r="G326" i="1"/>
  <c r="G325" i="1"/>
  <c r="G322" i="1"/>
  <c r="G323" i="1"/>
  <c r="G321" i="1"/>
  <c r="G320" i="1"/>
  <c r="G319" i="1"/>
  <c r="F322" i="4"/>
  <c r="G316" i="1"/>
  <c r="G317" i="1"/>
  <c r="G318" i="1"/>
  <c r="G315" i="1"/>
  <c r="G314" i="1"/>
  <c r="G312" i="1"/>
  <c r="G311" i="1"/>
  <c r="E309" i="4"/>
  <c r="G309" i="1"/>
  <c r="G310" i="1"/>
  <c r="G308" i="1"/>
  <c r="F310" i="4"/>
  <c r="G305" i="1"/>
  <c r="G306" i="1"/>
  <c r="G300" i="1"/>
  <c r="F428" i="4"/>
  <c r="G299" i="1"/>
  <c r="G298" i="1"/>
  <c r="G292" i="1"/>
  <c r="G293" i="1"/>
  <c r="G294" i="1"/>
  <c r="G290" i="1"/>
  <c r="G285" i="1"/>
  <c r="G287" i="1"/>
  <c r="E273" i="4"/>
  <c r="D269" i="1" s="1"/>
  <c r="H269" i="1" s="1"/>
  <c r="F289" i="4"/>
  <c r="G284" i="1"/>
  <c r="G283" i="1"/>
  <c r="G282" i="1"/>
  <c r="G281" i="1"/>
  <c r="G279" i="1"/>
  <c r="G280" i="1"/>
  <c r="G278" i="1"/>
  <c r="G277" i="1"/>
  <c r="G276" i="1"/>
  <c r="G274" i="1"/>
  <c r="G273" i="1"/>
  <c r="G272" i="1"/>
  <c r="G269" i="1"/>
  <c r="G270" i="1"/>
  <c r="F273" i="4"/>
  <c r="G268" i="1"/>
  <c r="E262" i="4"/>
  <c r="D258" i="1" s="1"/>
  <c r="H258" i="1" s="1"/>
  <c r="F269" i="4"/>
  <c r="G265" i="1"/>
  <c r="G264" i="1"/>
  <c r="G261" i="1"/>
  <c r="G259" i="1"/>
  <c r="G260" i="1"/>
  <c r="G257" i="1"/>
  <c r="G255" i="1"/>
  <c r="G253" i="1"/>
  <c r="G252" i="1"/>
  <c r="G250" i="1"/>
  <c r="G249" i="1"/>
  <c r="G248" i="1"/>
  <c r="F250" i="4"/>
  <c r="G246" i="1"/>
  <c r="G247" i="1"/>
  <c r="G245" i="1"/>
  <c r="E230" i="4"/>
  <c r="D226" i="1" s="1"/>
  <c r="H226" i="1" s="1"/>
  <c r="F246" i="4"/>
  <c r="G244" i="1"/>
  <c r="G242" i="1"/>
  <c r="G241" i="1"/>
  <c r="G240" i="1"/>
  <c r="G238" i="1"/>
  <c r="G239" i="1"/>
  <c r="F237" i="4"/>
  <c r="G233" i="1"/>
  <c r="G232" i="1"/>
  <c r="G230" i="1"/>
  <c r="G231" i="1"/>
  <c r="G227" i="1"/>
  <c r="G225" i="1"/>
  <c r="G221" i="1"/>
  <c r="G222" i="1"/>
  <c r="G220" i="1"/>
  <c r="G217" i="1"/>
  <c r="G218" i="1"/>
  <c r="G219" i="1"/>
  <c r="F246" i="9"/>
  <c r="B246" i="9" s="1"/>
  <c r="G214" i="1"/>
  <c r="E202" i="4"/>
  <c r="D198" i="1" s="1"/>
  <c r="H198" i="1" s="1"/>
  <c r="F216" i="4"/>
  <c r="G211" i="1"/>
  <c r="G205" i="1"/>
  <c r="G199" i="1"/>
  <c r="F244" i="9"/>
  <c r="B244" i="9" s="1"/>
  <c r="F242" i="9"/>
  <c r="B242" i="9"/>
  <c r="F194" i="4"/>
  <c r="G185" i="1"/>
  <c r="F240" i="9"/>
  <c r="G183" i="1"/>
  <c r="B240" i="9"/>
  <c r="F238" i="9"/>
  <c r="B238" i="9"/>
  <c r="E164" i="4"/>
  <c r="D160" i="1" s="1"/>
  <c r="H160" i="1" s="1"/>
  <c r="F178" i="4"/>
  <c r="F170" i="4"/>
  <c r="G165" i="1"/>
  <c r="G163" i="1"/>
  <c r="F165" i="4"/>
  <c r="G161" i="1"/>
  <c r="D149" i="1"/>
  <c r="H149" i="1" s="1"/>
  <c r="F160" i="4"/>
  <c r="G149" i="1"/>
  <c r="G136" i="1"/>
  <c r="G130" i="1"/>
  <c r="G116" i="1"/>
  <c r="E106" i="4"/>
  <c r="D102" i="1" s="1"/>
  <c r="H102" i="1" s="1"/>
  <c r="F120" i="4"/>
  <c r="F236" i="9"/>
  <c r="B236" i="9" s="1"/>
  <c r="G108" i="1"/>
  <c r="F112" i="4"/>
  <c r="G102" i="1"/>
  <c r="G94" i="1"/>
  <c r="F234" i="9"/>
  <c r="B234" i="9" s="1"/>
  <c r="E82" i="4"/>
  <c r="D78" i="1" s="1"/>
  <c r="H78" i="1" s="1"/>
  <c r="F91" i="4"/>
  <c r="B232" i="9"/>
  <c r="G66" i="1"/>
  <c r="G60" i="1"/>
  <c r="F64" i="4"/>
  <c r="G54" i="1"/>
  <c r="F58" i="4"/>
  <c r="G50" i="1"/>
  <c r="G46" i="1"/>
  <c r="F49" i="4"/>
  <c r="G32" i="1"/>
  <c r="E7" i="4"/>
  <c r="D3" i="1" s="1"/>
  <c r="H3" i="1" s="1"/>
  <c r="F29" i="4"/>
  <c r="F230" i="9"/>
  <c r="B230" i="9"/>
  <c r="F23" i="4"/>
  <c r="G4"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471" i="1"/>
  <c r="H471" i="1"/>
  <c r="G473" i="1"/>
  <c r="G475" i="1"/>
  <c r="G477" i="1"/>
  <c r="G479" i="1"/>
  <c r="G481" i="1"/>
  <c r="G483" i="1"/>
  <c r="G485" i="1"/>
  <c r="G487" i="1"/>
  <c r="G489" i="1"/>
  <c r="G491" i="1"/>
  <c r="G493" i="1"/>
  <c r="G495" i="1"/>
  <c r="G497" i="1"/>
  <c r="G499" i="1"/>
  <c r="G501" i="1"/>
  <c r="G503" i="1"/>
  <c r="G505" i="1"/>
  <c r="G507" i="1"/>
  <c r="G509" i="1"/>
  <c r="G511" i="1"/>
  <c r="G513" i="1"/>
  <c r="G515" i="1"/>
  <c r="G517" i="1"/>
  <c r="G519"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7" i="1"/>
  <c r="G1209" i="1"/>
  <c r="G1211" i="1"/>
  <c r="G1213" i="1"/>
  <c r="G1215" i="1"/>
  <c r="H1056"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8" i="1"/>
  <c r="G1210" i="1"/>
  <c r="G1212" i="1"/>
  <c r="G1214" i="1"/>
  <c r="G1216" i="1"/>
  <c r="H1216" i="1"/>
  <c r="H1217" i="1"/>
  <c r="H1218" i="1"/>
  <c r="H1219" i="1"/>
  <c r="H1220" i="1"/>
  <c r="H1221"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5" i="1"/>
  <c r="H1256" i="1"/>
  <c r="H1257"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G1504" i="1"/>
  <c r="G1506" i="1"/>
  <c r="G1508" i="1"/>
  <c r="G1510" i="1"/>
  <c r="G1512" i="1"/>
  <c r="G1514" i="1"/>
  <c r="G1516" i="1"/>
  <c r="G1518" i="1"/>
  <c r="G1520" i="1"/>
  <c r="G1522" i="1"/>
  <c r="G1525" i="1"/>
  <c r="G1527" i="1"/>
  <c r="G1529" i="1"/>
  <c r="G1531" i="1"/>
  <c r="G1533" i="1"/>
  <c r="G1535" i="1"/>
  <c r="G1538" i="1"/>
  <c r="G1540" i="1"/>
  <c r="I1540" i="1" s="1"/>
  <c r="H1540" i="1"/>
  <c r="G1541" i="1"/>
  <c r="I1541" i="1" s="1"/>
  <c r="H1541" i="1"/>
  <c r="G1542" i="1"/>
  <c r="I1542" i="1" s="1"/>
  <c r="H1542" i="1"/>
  <c r="G1543" i="1"/>
  <c r="I1543" i="1" s="1"/>
  <c r="H1543" i="1"/>
  <c r="G1544" i="1"/>
  <c r="I1544" i="1" s="1"/>
  <c r="H1544" i="1"/>
  <c r="G1545" i="1"/>
  <c r="I1545" i="1" s="1"/>
  <c r="H1545" i="1"/>
  <c r="J1546" i="1"/>
  <c r="G1555" i="1"/>
  <c r="J1563" i="1"/>
  <c r="H1563" i="1"/>
  <c r="G1563" i="1"/>
  <c r="I1563" i="1" s="1"/>
  <c r="J1564" i="1"/>
  <c r="H1564" i="1"/>
  <c r="G1564" i="1"/>
  <c r="J1565" i="1"/>
  <c r="H1565" i="1"/>
  <c r="G1565" i="1"/>
  <c r="I1565" i="1" s="1"/>
  <c r="J1566" i="1"/>
  <c r="H1566" i="1"/>
  <c r="G1566" i="1"/>
  <c r="J1567" i="1"/>
  <c r="H1567" i="1"/>
  <c r="G1567" i="1"/>
  <c r="I1567" i="1" s="1"/>
  <c r="J1568" i="1"/>
  <c r="H1568" i="1"/>
  <c r="G1568" i="1"/>
  <c r="J1569" i="1"/>
  <c r="H1569" i="1"/>
  <c r="G1569" i="1"/>
  <c r="I1569" i="1" s="1"/>
  <c r="G1570" i="1"/>
  <c r="J1572" i="1"/>
  <c r="H1572" i="1"/>
  <c r="G1572" i="1"/>
  <c r="I1572" i="1" s="1"/>
  <c r="J1573" i="1"/>
  <c r="H1573" i="1"/>
  <c r="G1573" i="1"/>
  <c r="J1574" i="1"/>
  <c r="H1574" i="1"/>
  <c r="G1574" i="1"/>
  <c r="I1574" i="1" s="1"/>
  <c r="J1575" i="1"/>
  <c r="H1575" i="1"/>
  <c r="G1575" i="1"/>
  <c r="G1576" i="1"/>
  <c r="H1583" i="1"/>
  <c r="H1585" i="1"/>
  <c r="H1587" i="1"/>
  <c r="H1589" i="1"/>
  <c r="H1591" i="1"/>
  <c r="H1593" i="1"/>
  <c r="H1595" i="1"/>
  <c r="H1597" i="1"/>
  <c r="H1599" i="1"/>
  <c r="H1601" i="1"/>
  <c r="H1603" i="1"/>
  <c r="H1605" i="1"/>
  <c r="H1607" i="1"/>
  <c r="H1609" i="1"/>
  <c r="H1611" i="1"/>
  <c r="H1613" i="1"/>
  <c r="H1615" i="1"/>
  <c r="H1617" i="1"/>
  <c r="H1619" i="1"/>
  <c r="H24" i="9"/>
  <c r="G24" i="9"/>
  <c r="F153" i="4"/>
  <c r="D152" i="4"/>
  <c r="D417" i="4"/>
  <c r="F431" i="4"/>
  <c r="D430" i="4"/>
  <c r="H1503"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I1580" i="1" s="1"/>
  <c r="G1581" i="1"/>
  <c r="F7" i="4"/>
  <c r="D6" i="4"/>
  <c r="D418" i="4"/>
  <c r="D640" i="4"/>
  <c r="F535" i="4"/>
  <c r="G1546" i="1"/>
  <c r="F8" i="4"/>
  <c r="F44" i="4"/>
  <c r="F50" i="4"/>
  <c r="F126" i="4"/>
  <c r="F154" i="4"/>
  <c r="F222" i="4"/>
  <c r="F274" i="4"/>
  <c r="F309" i="4"/>
  <c r="F355" i="4"/>
  <c r="F361" i="4"/>
  <c r="F407" i="4"/>
  <c r="F427" i="4"/>
  <c r="F432" i="4"/>
  <c r="F480" i="4"/>
  <c r="F492" i="4"/>
  <c r="F536" i="4"/>
  <c r="F572" i="4"/>
  <c r="F598" i="4"/>
  <c r="F630" i="4"/>
  <c r="F12" i="5"/>
  <c r="D7" i="5"/>
  <c r="F70" i="5"/>
  <c r="D647" i="4"/>
  <c r="F426" i="4"/>
  <c r="E648" i="4"/>
  <c r="D642" i="1" s="1"/>
  <c r="H642" i="1" s="1"/>
  <c r="H335" i="9"/>
  <c r="E176" i="5"/>
  <c r="D44" i="8"/>
  <c r="F13" i="5"/>
  <c r="F71" i="5"/>
  <c r="E88" i="5"/>
  <c r="D1093" i="1" s="1"/>
  <c r="G1093" i="1" s="1"/>
  <c r="E313" i="9"/>
  <c r="B313" i="9" s="1"/>
  <c r="F89" i="5"/>
  <c r="D119" i="5"/>
  <c r="D135" i="5"/>
  <c r="H315" i="9"/>
  <c r="H314" i="9"/>
  <c r="E336" i="9"/>
  <c r="B336" i="9" s="1"/>
  <c r="F196" i="5"/>
  <c r="D202" i="5"/>
  <c r="D218" i="5"/>
  <c r="D250" i="5"/>
  <c r="D254" i="5"/>
  <c r="D5" i="6"/>
  <c r="D35" i="6"/>
  <c r="D129" i="6"/>
  <c r="H309" i="9"/>
  <c r="G308" i="9"/>
  <c r="E308" i="9" s="1"/>
  <c r="B308" i="9" s="1"/>
  <c r="G302" i="9"/>
  <c r="E302" i="9" s="1"/>
  <c r="B302" i="9" s="1"/>
  <c r="G301" i="9"/>
  <c r="E301" i="9" s="1"/>
  <c r="B301" i="9" s="1"/>
  <c r="G300" i="9"/>
  <c r="E300" i="9" s="1"/>
  <c r="B300" i="9" s="1"/>
  <c r="G309" i="9"/>
  <c r="E309" i="9" s="1"/>
  <c r="B309" i="9" s="1"/>
  <c r="H308" i="9"/>
  <c r="M228" i="9"/>
  <c r="G207" i="9"/>
  <c r="E207" i="9" s="1"/>
  <c r="G206" i="9"/>
  <c r="E206" i="9" s="1"/>
  <c r="B206" i="9" s="1"/>
  <c r="G205" i="9"/>
  <c r="E205" i="9" s="1"/>
  <c r="B205"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3" i="9"/>
  <c r="E213" i="9" s="1"/>
  <c r="B213" i="9" s="1"/>
  <c r="G211" i="9"/>
  <c r="E211" i="9" s="1"/>
  <c r="B211" i="9" s="1"/>
  <c r="G209" i="9"/>
  <c r="E209" i="9" s="1"/>
  <c r="B209" i="9" s="1"/>
  <c r="L207" i="9"/>
  <c r="F207"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14" i="9"/>
  <c r="E214" i="9" s="1"/>
  <c r="B214" i="9" s="1"/>
  <c r="G212" i="9"/>
  <c r="E212" i="9" s="1"/>
  <c r="B212" i="9" s="1"/>
  <c r="G210" i="9"/>
  <c r="E210" i="9" s="1"/>
  <c r="B210" i="9" s="1"/>
  <c r="G208" i="9"/>
  <c r="E208" i="9" s="1"/>
  <c r="B208" i="9" s="1"/>
  <c r="G180" i="9"/>
  <c r="H179" i="9"/>
  <c r="I10" i="9"/>
  <c r="H19" i="9"/>
  <c r="E19" i="9" s="1"/>
  <c r="B19" i="9" s="1"/>
  <c r="E156" i="9"/>
  <c r="B156" i="9" s="1"/>
  <c r="F607" i="4"/>
  <c r="G314" i="9"/>
  <c r="E314" i="9" s="1"/>
  <c r="B314" i="9" s="1"/>
  <c r="G315" i="9"/>
  <c r="E315" i="9" s="1"/>
  <c r="B315" i="9" s="1"/>
  <c r="F150" i="5"/>
  <c r="E335" i="9"/>
  <c r="B335" i="9" s="1"/>
  <c r="F177" i="5"/>
  <c r="B345" i="9"/>
  <c r="E344" i="9"/>
  <c r="I10" i="3" s="1"/>
  <c r="B280" i="9"/>
  <c r="B282" i="9"/>
  <c r="B284" i="9"/>
  <c r="B286" i="9"/>
  <c r="B288" i="9"/>
  <c r="B290" i="9"/>
  <c r="B292" i="9"/>
  <c r="D45" i="8" l="1"/>
  <c r="C1627" i="1"/>
  <c r="F228" i="9"/>
  <c r="B228" i="9" s="1"/>
  <c r="G623" i="1"/>
  <c r="E535" i="4"/>
  <c r="D529" i="1" s="1"/>
  <c r="G591" i="1"/>
  <c r="D424" i="1"/>
  <c r="E360" i="4"/>
  <c r="D356" i="1"/>
  <c r="F321" i="4"/>
  <c r="E308" i="4"/>
  <c r="D304" i="1"/>
  <c r="G258" i="1"/>
  <c r="F262" i="4"/>
  <c r="G226" i="1"/>
  <c r="F230" i="4"/>
  <c r="F202" i="4"/>
  <c r="G160" i="1"/>
  <c r="E152" i="4"/>
  <c r="F152" i="4" s="1"/>
  <c r="F164" i="4"/>
  <c r="E24" i="9"/>
  <c r="B24" i="9" s="1"/>
  <c r="F106" i="4"/>
  <c r="F82" i="4"/>
  <c r="G78" i="1"/>
  <c r="E6" i="4"/>
  <c r="F6" i="4" s="1"/>
  <c r="F129" i="6"/>
  <c r="C1524" i="1"/>
  <c r="D141" i="6"/>
  <c r="F5" i="6"/>
  <c r="H27" i="3"/>
  <c r="C1400" i="1"/>
  <c r="F250" i="5"/>
  <c r="H25" i="3"/>
  <c r="C1254" i="1"/>
  <c r="G337" i="9"/>
  <c r="E337" i="9" s="1"/>
  <c r="B337" i="9" s="1"/>
  <c r="F202" i="5"/>
  <c r="C1206" i="1"/>
  <c r="F135" i="5"/>
  <c r="C1140" i="1"/>
  <c r="K1480" i="9"/>
  <c r="G343" i="9"/>
  <c r="E343" i="9" s="1"/>
  <c r="B343" i="9" s="1"/>
  <c r="I39" i="3"/>
  <c r="C1620" i="1"/>
  <c r="E175" i="5"/>
  <c r="D1179" i="1" s="1"/>
  <c r="I24" i="3"/>
  <c r="D1180" i="1"/>
  <c r="E69" i="5"/>
  <c r="F647" i="4"/>
  <c r="C641" i="1"/>
  <c r="D422" i="4"/>
  <c r="H17" i="3"/>
  <c r="C2" i="1"/>
  <c r="F417" i="4"/>
  <c r="C412" i="1"/>
  <c r="D299" i="4"/>
  <c r="H18" i="3"/>
  <c r="C148" i="1"/>
  <c r="H1093" i="1"/>
  <c r="G642" i="1"/>
  <c r="E180" i="9"/>
  <c r="B180" i="9" s="1"/>
  <c r="E179" i="9"/>
  <c r="B179" i="9" s="1"/>
  <c r="B207" i="9"/>
  <c r="F35" i="6"/>
  <c r="H28" i="3"/>
  <c r="C1430" i="1"/>
  <c r="F254" i="5"/>
  <c r="C1258" i="1"/>
  <c r="G338" i="9"/>
  <c r="E338" i="9" s="1"/>
  <c r="B338" i="9" s="1"/>
  <c r="F218" i="5"/>
  <c r="C1222" i="1"/>
  <c r="D176" i="5"/>
  <c r="F119" i="5"/>
  <c r="C1124" i="1"/>
  <c r="G342" i="9"/>
  <c r="E342" i="9" s="1"/>
  <c r="D69" i="5"/>
  <c r="D6" i="5"/>
  <c r="F7" i="5"/>
  <c r="H22" i="3"/>
  <c r="C1012" i="1"/>
  <c r="F640" i="4"/>
  <c r="C634" i="1"/>
  <c r="C413" i="1"/>
  <c r="I1579" i="1"/>
  <c r="I1577" i="1"/>
  <c r="I1560" i="1"/>
  <c r="I1558" i="1"/>
  <c r="I1556" i="1"/>
  <c r="I1553" i="1"/>
  <c r="I1551" i="1"/>
  <c r="I1549" i="1"/>
  <c r="I1547" i="1"/>
  <c r="D639" i="4"/>
  <c r="F430" i="4"/>
  <c r="C424" i="1"/>
  <c r="I1575" i="1"/>
  <c r="I1573" i="1"/>
  <c r="I1568" i="1"/>
  <c r="I1566" i="1"/>
  <c r="I1564" i="1"/>
  <c r="G1627" i="1" l="1"/>
  <c r="H1627" i="1"/>
  <c r="I40" i="3"/>
  <c r="C1621" i="1"/>
  <c r="H11" i="3" s="1"/>
  <c r="E640" i="4"/>
  <c r="D634" i="1" s="1"/>
  <c r="E639" i="4"/>
  <c r="D633" i="1" s="1"/>
  <c r="H529" i="1"/>
  <c r="G529" i="1"/>
  <c r="H356" i="1"/>
  <c r="G356" i="1"/>
  <c r="D355" i="1"/>
  <c r="F360" i="4"/>
  <c r="H304" i="1"/>
  <c r="G304" i="1"/>
  <c r="D303" i="1"/>
  <c r="E418" i="4"/>
  <c r="F308" i="4"/>
  <c r="E417" i="4"/>
  <c r="D412" i="1" s="1"/>
  <c r="H412" i="1" s="1"/>
  <c r="D148" i="1"/>
  <c r="G148" i="1" s="1"/>
  <c r="E299" i="4"/>
  <c r="E300" i="4" s="1"/>
  <c r="D296" i="1" s="1"/>
  <c r="I18" i="3"/>
  <c r="I17" i="3"/>
  <c r="D2" i="1"/>
  <c r="H2" i="1" s="1"/>
  <c r="E422" i="4"/>
  <c r="B342" i="9"/>
  <c r="E341" i="9"/>
  <c r="G1222" i="1"/>
  <c r="H1222" i="1"/>
  <c r="H424" i="1"/>
  <c r="G424" i="1"/>
  <c r="F639" i="4"/>
  <c r="C633" i="1"/>
  <c r="G634" i="1"/>
  <c r="H634" i="1"/>
  <c r="G1012" i="1"/>
  <c r="H1012" i="1"/>
  <c r="F69" i="5"/>
  <c r="H23" i="3"/>
  <c r="C1074" i="1"/>
  <c r="H1124" i="1"/>
  <c r="G1124" i="1"/>
  <c r="D175" i="5"/>
  <c r="F176" i="5"/>
  <c r="H24" i="3"/>
  <c r="C1180" i="1"/>
  <c r="G1258" i="1"/>
  <c r="H1258" i="1"/>
  <c r="G1430" i="1"/>
  <c r="H1430" i="1"/>
  <c r="D643" i="4"/>
  <c r="C417" i="1"/>
  <c r="G1254" i="1"/>
  <c r="H1254" i="1"/>
  <c r="F141" i="6"/>
  <c r="H31" i="3"/>
  <c r="C1536" i="1"/>
  <c r="G1524" i="1"/>
  <c r="H1524" i="1"/>
  <c r="G299" i="9"/>
  <c r="F6" i="5"/>
  <c r="C1011" i="1"/>
  <c r="D301" i="4"/>
  <c r="D423" i="4"/>
  <c r="C295" i="1"/>
  <c r="D300" i="4"/>
  <c r="G641" i="1"/>
  <c r="H641" i="1"/>
  <c r="I23" i="3"/>
  <c r="D1074" i="1"/>
  <c r="E6" i="5"/>
  <c r="H1620" i="1"/>
  <c r="G1620" i="1"/>
  <c r="H1140" i="1"/>
  <c r="G1140" i="1"/>
  <c r="H1206" i="1"/>
  <c r="G1206" i="1"/>
  <c r="H9" i="3"/>
  <c r="G1400" i="1"/>
  <c r="H1400" i="1"/>
  <c r="G347" i="9"/>
  <c r="E347" i="9" s="1"/>
  <c r="G1621" i="1" l="1"/>
  <c r="H1621" i="1"/>
  <c r="H355" i="1"/>
  <c r="G355" i="1"/>
  <c r="G412" i="1"/>
  <c r="D413" i="1"/>
  <c r="F418" i="4"/>
  <c r="H303" i="1"/>
  <c r="G303" i="1"/>
  <c r="H148" i="1"/>
  <c r="F299" i="4"/>
  <c r="D295" i="1"/>
  <c r="G295" i="1" s="1"/>
  <c r="E423" i="4"/>
  <c r="E301" i="4"/>
  <c r="D297" i="1" s="1"/>
  <c r="G2" i="1"/>
  <c r="E643" i="4"/>
  <c r="D417" i="1"/>
  <c r="G417" i="1" s="1"/>
  <c r="F422" i="4"/>
  <c r="K3" i="9"/>
  <c r="H299" i="9"/>
  <c r="D1011" i="1"/>
  <c r="F300" i="4"/>
  <c r="C296" i="1"/>
  <c r="D644" i="4"/>
  <c r="D425" i="4"/>
  <c r="C418" i="1"/>
  <c r="G20" i="9"/>
  <c r="F301" i="4"/>
  <c r="C297" i="1"/>
  <c r="G1011" i="1"/>
  <c r="H1011" i="1"/>
  <c r="E299" i="9"/>
  <c r="G1536" i="1"/>
  <c r="H1536" i="1"/>
  <c r="D645" i="4"/>
  <c r="C637" i="1"/>
  <c r="F175" i="5"/>
  <c r="C1179" i="1"/>
  <c r="G633" i="1"/>
  <c r="H633" i="1"/>
  <c r="B347" i="9"/>
  <c r="E346" i="9"/>
  <c r="I9" i="3" s="1"/>
  <c r="N3" i="9"/>
  <c r="I11" i="3"/>
  <c r="G306" i="9"/>
  <c r="E306" i="9" s="1"/>
  <c r="B306" i="9" s="1"/>
  <c r="D424" i="4"/>
  <c r="H1180" i="1"/>
  <c r="G1180" i="1"/>
  <c r="H1074" i="1"/>
  <c r="G1074" i="1"/>
  <c r="H413" i="1" l="1"/>
  <c r="G413" i="1"/>
  <c r="H295" i="1"/>
  <c r="D418" i="1"/>
  <c r="H418" i="1" s="1"/>
  <c r="E644" i="4"/>
  <c r="F644" i="4" s="1"/>
  <c r="H20" i="9"/>
  <c r="E20" i="9" s="1"/>
  <c r="B20" i="9" s="1"/>
  <c r="F423" i="4"/>
  <c r="E424" i="4"/>
  <c r="D419" i="1" s="1"/>
  <c r="E425" i="4"/>
  <c r="D420" i="1" s="1"/>
  <c r="D637" i="1"/>
  <c r="G637" i="1" s="1"/>
  <c r="F643" i="4"/>
  <c r="H417" i="1"/>
  <c r="H1179" i="1"/>
  <c r="G1179" i="1"/>
  <c r="F645" i="4"/>
  <c r="C639" i="1"/>
  <c r="H8" i="3"/>
  <c r="G418" i="1"/>
  <c r="C420" i="1"/>
  <c r="G296" i="1"/>
  <c r="H296" i="1"/>
  <c r="F424" i="4"/>
  <c r="C419" i="1"/>
  <c r="B299" i="9"/>
  <c r="G297" i="1"/>
  <c r="H297" i="1"/>
  <c r="D646" i="4"/>
  <c r="C638" i="1"/>
  <c r="H637" i="1" l="1"/>
  <c r="F425" i="4"/>
  <c r="D638" i="1"/>
  <c r="G638" i="1" s="1"/>
  <c r="E645" i="4"/>
  <c r="E646" i="4"/>
  <c r="F646" i="4" s="1"/>
  <c r="D650" i="4"/>
  <c r="C640" i="1"/>
  <c r="G419" i="1"/>
  <c r="H419" i="1"/>
  <c r="G420" i="1"/>
  <c r="H420" i="1"/>
  <c r="M3" i="9"/>
  <c r="D649" i="4"/>
  <c r="H638" i="1" l="1"/>
  <c r="D640" i="1"/>
  <c r="G640" i="1" s="1"/>
  <c r="E650" i="4"/>
  <c r="D639" i="1"/>
  <c r="E649" i="4"/>
  <c r="G297" i="9" s="1"/>
  <c r="E297" i="9" s="1"/>
  <c r="B297" i="9" s="1"/>
  <c r="H19" i="3"/>
  <c r="C643" i="1"/>
  <c r="H333" i="9"/>
  <c r="G333" i="9"/>
  <c r="E333" i="9" s="1"/>
  <c r="F650" i="4"/>
  <c r="H20" i="3"/>
  <c r="C644" i="1"/>
  <c r="H640" i="1" l="1"/>
  <c r="D643" i="1"/>
  <c r="H643" i="1" s="1"/>
  <c r="I19" i="3"/>
  <c r="I20" i="3"/>
  <c r="D644" i="1"/>
  <c r="H644" i="1" s="1"/>
  <c r="F649" i="4"/>
  <c r="G639" i="1"/>
  <c r="H639" i="1"/>
  <c r="B333" i="9"/>
  <c r="E298" i="9"/>
  <c r="I8" i="3" s="1"/>
  <c r="G644" i="1"/>
  <c r="G643" i="1" l="1"/>
  <c r="H7" i="3"/>
  <c r="J3" i="9" s="1"/>
  <c r="G295" i="9" l="1"/>
  <c r="H295" i="9"/>
  <c r="L293" i="9"/>
  <c r="F293" i="9" s="1"/>
  <c r="H18" i="9"/>
  <c r="G18" i="9"/>
  <c r="G22" i="9"/>
  <c r="J5" i="9"/>
  <c r="K6" i="9"/>
  <c r="I8" i="9"/>
  <c r="J9" i="9"/>
  <c r="K10" i="9"/>
  <c r="I12" i="9"/>
  <c r="J13" i="9"/>
  <c r="M15" i="9"/>
  <c r="L16" i="9"/>
  <c r="I17" i="9"/>
  <c r="H22" i="9"/>
  <c r="I5" i="9"/>
  <c r="J6" i="9"/>
  <c r="K7" i="9"/>
  <c r="I9" i="9"/>
  <c r="J10" i="9"/>
  <c r="K11" i="9"/>
  <c r="I13" i="9"/>
  <c r="G15" i="9"/>
  <c r="H16" i="9"/>
  <c r="H17" i="9"/>
  <c r="I6" i="9"/>
  <c r="J7" i="9"/>
  <c r="K8" i="9"/>
  <c r="J11" i="9"/>
  <c r="K12" i="9"/>
  <c r="H15" i="9"/>
  <c r="G16" i="9"/>
  <c r="G17" i="9"/>
  <c r="H21" i="9"/>
  <c r="K5" i="9"/>
  <c r="I7" i="9"/>
  <c r="J8" i="9"/>
  <c r="K9" i="9"/>
  <c r="I11" i="9"/>
  <c r="J12" i="9"/>
  <c r="K13" i="9"/>
  <c r="L15" i="9"/>
  <c r="F15" i="9" s="1"/>
  <c r="M16" i="9"/>
  <c r="J17" i="9"/>
  <c r="G21" i="9"/>
  <c r="E16" i="9" l="1"/>
  <c r="E11" i="9"/>
  <c r="B11" i="9" s="1"/>
  <c r="E10" i="9"/>
  <c r="B10" i="9" s="1"/>
  <c r="E7" i="9"/>
  <c r="B7" i="9" s="1"/>
  <c r="E6" i="9"/>
  <c r="B6" i="9" s="1"/>
  <c r="E21" i="9"/>
  <c r="B21" i="9" s="1"/>
  <c r="E18" i="9"/>
  <c r="B18" i="9" s="1"/>
  <c r="E13" i="9"/>
  <c r="B13" i="9" s="1"/>
  <c r="E5" i="9"/>
  <c r="E12" i="9"/>
  <c r="B12" i="9" s="1"/>
  <c r="E22" i="9"/>
  <c r="B22" i="9" s="1"/>
  <c r="E17" i="9"/>
  <c r="B17" i="9" s="1"/>
  <c r="E15" i="9"/>
  <c r="E9" i="9"/>
  <c r="B9" i="9" s="1"/>
  <c r="F16" i="9"/>
  <c r="F14" i="9" s="1"/>
  <c r="E8" i="9"/>
  <c r="B8" i="9" s="1"/>
  <c r="B293" i="9"/>
  <c r="F23" i="9"/>
  <c r="E295" i="9"/>
  <c r="F3" i="9" l="1"/>
  <c r="B295" i="9"/>
  <c r="E23" i="9"/>
  <c r="I7" i="3" s="1"/>
  <c r="B5" i="9"/>
  <c r="E4" i="9"/>
  <c r="B16" i="9"/>
  <c r="B15" i="9"/>
  <c r="E14" i="9"/>
  <c r="I13" i="3" s="1"/>
  <c r="E3" i="9" l="1"/>
</calcChain>
</file>

<file path=xl/sharedStrings.xml><?xml version="1.0" encoding="utf-8"?>
<sst xmlns="http://schemas.openxmlformats.org/spreadsheetml/2006/main" count="4722" uniqueCount="3655">
  <si>
    <t>Obveznik:</t>
  </si>
  <si>
    <t>37113 - OPĆINA OKUČANI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</si>
  <si>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</si>
  <si>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</si>
  <si>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</si>
  <si>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</si>
  <si>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</si>
  <si>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</si>
  <si>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</si>
  <si>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</si>
  <si>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</si>
  <si>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</si>
  <si>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</si>
  <si>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</si>
  <si>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</si>
  <si>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</si>
  <si>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</si>
  <si>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</si>
  <si>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</si>
  <si>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</si>
  <si>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</si>
  <si>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</si>
  <si>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</si>
  <si>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</si>
  <si>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</si>
  <si>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</si>
  <si>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</si>
  <si>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</si>
  <si>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</si>
  <si>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</si>
  <si>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</si>
  <si>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</si>
  <si>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</si>
  <si>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</si>
  <si>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</si>
  <si>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</si>
  <si>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</si>
  <si>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</si>
  <si>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</si>
  <si>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</si>
  <si>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</si>
  <si>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</si>
  <si>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</si>
  <si>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</si>
  <si>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</si>
  <si>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</si>
  <si>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</si>
  <si>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</si>
  <si>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</si>
  <si>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</si>
  <si>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</si>
  <si>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</si>
  <si>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</si>
  <si>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</si>
  <si>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</si>
  <si>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</si>
  <si>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</si>
  <si>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</si>
  <si>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</si>
  <si>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</si>
  <si>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</si>
  <si>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</si>
  <si>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</si>
  <si>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</si>
  <si>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</si>
  <si>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</si>
  <si>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</si>
  <si>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</si>
  <si>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</si>
  <si>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</si>
  <si>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</si>
  <si>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</si>
  <si>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</si>
  <si>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</si>
  <si>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</si>
  <si>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</si>
  <si>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</si>
  <si>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</si>
  <si>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</si>
  <si>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</si>
  <si>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</si>
  <si>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</si>
  <si>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</si>
  <si>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</si>
  <si>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</si>
  <si>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</si>
  <si>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</si>
  <si>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</si>
  <si>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</si>
  <si>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</si>
  <si>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</si>
  <si>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</si>
  <si>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</si>
  <si>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</si>
  <si>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</si>
  <si>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</si>
  <si>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</si>
  <si>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</si>
  <si>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</si>
  <si>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</si>
  <si>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</si>
  <si>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</si>
  <si>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</si>
  <si>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</si>
  <si>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</si>
  <si>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</si>
  <si>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</si>
  <si>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</si>
  <si>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</si>
  <si>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</si>
  <si>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</si>
  <si>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</si>
  <si>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</si>
  <si>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</si>
  <si>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</si>
  <si>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</si>
  <si>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</si>
  <si>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</si>
  <si>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</si>
  <si>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</si>
  <si>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</si>
  <si>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</si>
  <si>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</si>
  <si>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</si>
  <si>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</si>
  <si>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</si>
  <si>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</si>
  <si>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</si>
  <si>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</si>
  <si>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</si>
  <si>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</si>
  <si>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</si>
  <si>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</si>
  <si>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</si>
  <si>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</si>
  <si>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</si>
  <si>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</si>
  <si>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</si>
  <si>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</si>
  <si>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</si>
  <si>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</si>
  <si>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</si>
  <si>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</si>
  <si>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</si>
  <si>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</si>
  <si>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</si>
  <si>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</si>
  <si>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</si>
  <si>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</si>
  <si>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</si>
  <si>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</si>
  <si>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</si>
  <si>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</si>
  <si>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</si>
  <si>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</si>
  <si>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</si>
  <si>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</si>
  <si>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</si>
  <si>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</si>
  <si>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</si>
  <si>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</si>
  <si>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</si>
  <si>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</si>
  <si>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</si>
  <si>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</si>
  <si>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</si>
  <si>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</si>
  <si>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</si>
  <si>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</si>
  <si>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</si>
  <si>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</si>
  <si>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</si>
  <si>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</si>
  <si>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</si>
  <si>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</si>
  <si>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</si>
  <si>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</si>
  <si>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</si>
  <si>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</si>
  <si>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</si>
  <si>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</si>
  <si>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</si>
  <si>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</si>
  <si>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</si>
  <si>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</si>
  <si>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</si>
  <si>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</si>
  <si>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</si>
  <si>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</si>
  <si>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</si>
  <si>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</si>
  <si>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</si>
  <si>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</si>
  <si>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</si>
  <si>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</si>
  <si>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</si>
  <si>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</si>
  <si>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</si>
  <si>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</si>
  <si>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</si>
  <si>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</si>
  <si>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</si>
  <si>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</si>
  <si>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</si>
  <si>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</si>
  <si>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</si>
  <si>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</si>
  <si>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</si>
  <si>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</si>
  <si>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</si>
  <si>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</si>
  <si>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</si>
  <si>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</si>
  <si>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</si>
  <si>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</si>
  <si>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</si>
  <si>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</si>
  <si>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</si>
  <si>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</si>
  <si>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</si>
  <si>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</si>
  <si>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</si>
  <si>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</si>
  <si>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</si>
  <si>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</si>
  <si>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</si>
  <si>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</si>
  <si>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</si>
  <si>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</si>
  <si>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</si>
  <si>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</si>
  <si>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</si>
  <si>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</si>
  <si>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</si>
  <si>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</si>
  <si>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</si>
  <si>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</si>
  <si>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</si>
  <si>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</si>
  <si>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</si>
  <si>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</si>
  <si>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</si>
  <si>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</si>
  <si>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</si>
  <si>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</si>
  <si>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</si>
  <si>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</si>
  <si>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</si>
  <si>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</si>
  <si>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</si>
  <si>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</si>
  <si>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</si>
  <si>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</si>
  <si>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</si>
  <si>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</si>
  <si>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</si>
  <si>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</si>
  <si>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</si>
  <si>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</si>
  <si>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</si>
  <si>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</si>
  <si>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</si>
  <si>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</si>
  <si>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</si>
  <si>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</si>
  <si>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</si>
  <si>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</si>
  <si>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</si>
  <si>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</si>
  <si>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</si>
  <si>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</si>
  <si>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</si>
  <si>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</si>
  <si>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</si>
  <si>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</si>
  <si>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</si>
  <si>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</si>
  <si>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</si>
  <si>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</si>
  <si>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</si>
  <si>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</si>
  <si>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</si>
  <si>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</si>
  <si>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</si>
  <si>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</si>
  <si>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</si>
  <si>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</si>
  <si>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</si>
  <si>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</si>
  <si>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</si>
  <si>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</si>
  <si>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</si>
  <si>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</si>
  <si>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</si>
  <si>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</si>
  <si>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</si>
  <si>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</si>
  <si>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</si>
  <si>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</si>
  <si>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</si>
  <si>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</si>
  <si>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</si>
  <si>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</si>
  <si>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</si>
  <si>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</si>
  <si>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</si>
  <si>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</si>
  <si>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</si>
  <si>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</si>
  <si>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</si>
  <si>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</si>
  <si>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</si>
  <si>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</si>
  <si>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</si>
  <si>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</si>
  <si>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</si>
  <si>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</si>
  <si>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</si>
  <si>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</si>
  <si>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</si>
  <si>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</si>
  <si>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</si>
  <si>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</si>
  <si>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</si>
  <si>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</si>
  <si>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</si>
  <si>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</si>
  <si>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</si>
  <si>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</si>
  <si>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</si>
  <si>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</si>
  <si>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</si>
  <si>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</si>
  <si>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</si>
  <si>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</si>
  <si>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</si>
  <si>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</si>
  <si>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</si>
  <si>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</si>
  <si>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</si>
  <si>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</si>
  <si>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</si>
  <si>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</si>
  <si>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</si>
  <si>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</si>
  <si>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</si>
  <si>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</si>
  <si>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</si>
  <si>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</si>
  <si>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</si>
  <si>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</si>
  <si>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</si>
  <si>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</si>
  <si>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</si>
  <si>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</si>
  <si>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</si>
  <si>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</si>
  <si>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</si>
  <si>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</si>
  <si>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</si>
  <si>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</si>
  <si>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</si>
  <si>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</si>
  <si>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</si>
  <si>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</si>
  <si>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</si>
  <si>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</si>
  <si>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</si>
  <si>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</si>
  <si>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</si>
  <si>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</si>
  <si>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</si>
  <si>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</si>
  <si>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</si>
  <si>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</si>
  <si>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</si>
  <si>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</si>
  <si>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</si>
  <si>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</si>
  <si>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</si>
  <si>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</si>
  <si>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</si>
  <si>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</si>
  <si>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</si>
  <si>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</si>
  <si>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</si>
  <si>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</si>
  <si>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</si>
  <si>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</si>
  <si>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</si>
  <si>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</si>
  <si>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</si>
  <si>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</si>
  <si>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</si>
  <si>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</si>
  <si>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</si>
  <si>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</si>
  <si>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</si>
  <si>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</si>
  <si>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</si>
  <si>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</si>
  <si>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</si>
  <si>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</si>
  <si>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</si>
  <si>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</si>
  <si>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</si>
  <si>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</si>
  <si>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</si>
  <si>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</si>
  <si>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</si>
  <si>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</si>
  <si>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</si>
  <si>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</si>
  <si>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</si>
  <si>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</si>
  <si>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</si>
  <si>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</si>
  <si>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</si>
  <si>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</si>
  <si>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</si>
  <si>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</si>
  <si>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</si>
  <si>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</si>
  <si>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</si>
  <si>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</si>
  <si>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</si>
  <si>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</si>
  <si>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</si>
  <si>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</si>
  <si>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</si>
  <si>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</si>
  <si>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</si>
  <si>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</si>
  <si>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</si>
  <si>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</si>
  <si>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</si>
  <si>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</si>
  <si>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</si>
  <si>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</si>
  <si>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</si>
  <si>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</si>
  <si>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</si>
  <si>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</si>
  <si>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</si>
  <si>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</si>
  <si>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</si>
  <si>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</si>
  <si>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</si>
  <si>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</si>
  <si>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</si>
  <si>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</si>
  <si>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</si>
  <si>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</si>
  <si>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</si>
  <si>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</si>
  <si>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</si>
  <si>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</si>
  <si>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</si>
  <si>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</si>
  <si>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</si>
  <si>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</si>
  <si>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</si>
  <si>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</si>
  <si>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</si>
  <si>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</si>
  <si>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</si>
  <si>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</si>
  <si>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</si>
  <si>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</si>
  <si>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</si>
  <si>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</si>
  <si>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</si>
  <si>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</si>
  <si>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</si>
  <si>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</si>
  <si>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</si>
  <si>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</si>
  <si>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</si>
  <si>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</si>
  <si>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</si>
  <si>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</si>
  <si>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</si>
  <si>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</si>
  <si>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</si>
  <si>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</si>
  <si>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</si>
  <si>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</si>
  <si>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</si>
  <si>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</si>
  <si>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</si>
  <si>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</si>
  <si>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</si>
  <si>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</si>
  <si>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</si>
  <si>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</si>
  <si>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</si>
  <si>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</si>
  <si>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</si>
  <si>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</si>
  <si>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</si>
  <si>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</si>
  <si>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</si>
  <si>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</si>
  <si>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</si>
  <si>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</si>
  <si>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</si>
  <si>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</si>
  <si>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</si>
  <si>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</si>
  <si>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</si>
  <si>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</si>
  <si>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</si>
  <si>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</si>
  <si>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</si>
  <si>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</si>
  <si>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</si>
  <si>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</si>
  <si>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</si>
  <si>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</si>
  <si>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</si>
  <si>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</si>
  <si>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</si>
  <si>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</si>
  <si>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</si>
  <si>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</si>
  <si>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</si>
  <si>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</si>
  <si>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</si>
  <si>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</si>
  <si>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</si>
  <si>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</si>
  <si>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</si>
  <si>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</si>
  <si>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</si>
  <si>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</si>
  <si>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</si>
  <si>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</si>
  <si>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</si>
  <si>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</si>
  <si>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</si>
  <si>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</si>
  <si>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</si>
  <si>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</si>
  <si>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</si>
  <si>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</si>
  <si>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</si>
  <si>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</si>
  <si>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</si>
  <si>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</si>
  <si>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</si>
  <si>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</si>
  <si>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</si>
  <si>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</si>
  <si>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</si>
  <si>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</si>
  <si>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</si>
  <si>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</si>
  <si>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</si>
  <si>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</si>
  <si>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</si>
  <si>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</si>
  <si>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</si>
  <si>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</si>
  <si>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</si>
  <si>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</si>
  <si>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</si>
  <si>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</si>
  <si>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</si>
  <si>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</si>
  <si>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</si>
  <si>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</si>
  <si>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</si>
  <si>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</si>
  <si>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</si>
  <si>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</si>
  <si>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</si>
  <si>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</si>
  <si>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</si>
  <si>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</si>
  <si>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</si>
  <si>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</si>
  <si>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</si>
  <si>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</si>
  <si>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</si>
  <si>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</si>
  <si>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</si>
  <si>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</si>
  <si>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</si>
  <si>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</si>
  <si>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</si>
  <si>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</si>
  <si>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</si>
  <si>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</si>
  <si>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</si>
  <si>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</si>
  <si>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</si>
  <si>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</si>
  <si>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</si>
  <si>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</si>
  <si>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</si>
  <si>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</si>
  <si>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</si>
  <si>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</si>
  <si>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</si>
  <si>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</si>
  <si>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</si>
  <si>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</si>
  <si>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</si>
  <si>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</si>
  <si>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</si>
  <si>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</si>
  <si>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</si>
  <si>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</si>
  <si>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</si>
  <si>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</si>
  <si>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</si>
  <si>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</si>
  <si>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</si>
  <si>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</si>
  <si>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</si>
  <si>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</si>
  <si>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</si>
  <si>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</si>
  <si>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</si>
  <si>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</si>
  <si>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</si>
  <si>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</si>
  <si>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</si>
  <si>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</si>
  <si>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</si>
  <si>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</si>
  <si>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</si>
  <si>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</si>
  <si>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</si>
  <si>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</si>
  <si>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</si>
  <si>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</si>
  <si>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</si>
  <si>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</si>
  <si>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</si>
  <si>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</si>
  <si>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</si>
  <si>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</si>
  <si>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</si>
  <si>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</si>
  <si>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</si>
  <si>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</si>
  <si>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</si>
  <si>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</si>
  <si>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</si>
  <si>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</si>
  <si>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</si>
  <si>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</si>
  <si>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</si>
  <si>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</si>
  <si>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</si>
  <si>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</si>
  <si>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</si>
  <si>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</si>
  <si>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</si>
  <si>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</si>
  <si>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</si>
  <si>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</si>
  <si>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</si>
  <si>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</si>
  <si>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</si>
  <si>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</si>
  <si>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</si>
  <si>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</si>
  <si>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</si>
  <si>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</si>
  <si>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</si>
  <si>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</si>
  <si>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</si>
  <si>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</si>
  <si>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</si>
  <si>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</si>
  <si>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</si>
  <si>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</si>
  <si>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</si>
  <si>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</si>
  <si>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</si>
  <si>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</si>
  <si>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</si>
  <si>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</si>
  <si>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</si>
  <si>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</si>
  <si>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</si>
  <si>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</si>
  <si>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</si>
  <si>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</si>
  <si>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</si>
  <si>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</si>
  <si>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</si>
  <si>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</si>
  <si>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</si>
  <si>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</si>
  <si>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</si>
  <si>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</si>
  <si>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</si>
  <si>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</si>
  <si>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</si>
  <si>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</si>
  <si>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</si>
  <si>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</si>
  <si>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</si>
  <si>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</si>
  <si>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</si>
  <si>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</si>
  <si>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</si>
  <si>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</si>
  <si>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</si>
  <si>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</si>
  <si>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</si>
  <si>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</si>
  <si>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</si>
  <si>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</si>
  <si>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</si>
  <si>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</si>
  <si>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</si>
  <si>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</si>
  <si>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</si>
  <si>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</si>
  <si>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</si>
  <si>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</si>
  <si>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</si>
  <si>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</si>
  <si>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</si>
  <si>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</si>
  <si>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</si>
  <si>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</si>
  <si>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</si>
  <si>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</si>
  <si>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</si>
  <si>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</si>
  <si>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</si>
  <si>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</si>
  <si>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</si>
  <si>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</si>
  <si>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</si>
  <si>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</si>
  <si>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</si>
  <si>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</si>
  <si>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</si>
  <si>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</si>
  <si>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</si>
  <si>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</si>
  <si>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</si>
  <si>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</si>
  <si>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</si>
  <si>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</si>
  <si>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</si>
  <si>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</si>
  <si>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</si>
  <si>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</si>
  <si>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</si>
  <si>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</si>
  <si>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</si>
  <si>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</si>
  <si>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</si>
  <si>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</si>
  <si>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</si>
  <si>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</si>
  <si>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</si>
  <si>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</si>
  <si>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</si>
  <si>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</si>
  <si>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</si>
  <si>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</si>
  <si>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</si>
  <si>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</si>
  <si>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</si>
  <si>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</si>
  <si>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</si>
  <si>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</si>
  <si>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</si>
  <si>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</si>
  <si>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</si>
  <si>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</si>
  <si>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</si>
  <si>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</si>
  <si>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</si>
  <si>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</si>
  <si>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</si>
  <si>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</si>
  <si>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</si>
  <si>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</si>
  <si>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</si>
  <si>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</si>
  <si>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</si>
  <si>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</si>
  <si>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</si>
  <si>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</si>
  <si>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</si>
  <si>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</si>
  <si>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</si>
  <si>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</si>
  <si>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</si>
  <si>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</si>
  <si>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</si>
  <si>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</si>
  <si>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</si>
  <si>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</si>
  <si>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</si>
  <si>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</si>
  <si>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</si>
  <si>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</si>
  <si>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</si>
  <si>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</si>
  <si>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</si>
  <si>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</si>
  <si>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</si>
  <si>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</si>
  <si>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</si>
  <si>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</si>
  <si>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</si>
  <si>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</si>
  <si>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</si>
  <si>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</si>
  <si>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</si>
  <si>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</si>
  <si>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</si>
  <si>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</si>
  <si>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</si>
  <si>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</si>
  <si>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</si>
  <si>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</si>
  <si>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</si>
  <si>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</si>
  <si>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</si>
  <si>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</si>
  <si>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</si>
  <si>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</si>
  <si>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</si>
  <si>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</si>
  <si>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</si>
  <si>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</si>
  <si>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</si>
  <si>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</si>
  <si>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</si>
  <si>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</si>
  <si>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</si>
  <si>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</si>
  <si>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</si>
  <si>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</si>
  <si>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</si>
  <si>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</si>
  <si>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</si>
  <si>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</si>
  <si>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</si>
  <si>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</si>
  <si>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</si>
  <si>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</si>
  <si>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</si>
  <si>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</si>
  <si>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</si>
  <si>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</si>
  <si>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</si>
  <si>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</si>
  <si>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</si>
  <si>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</si>
  <si>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</si>
  <si>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</si>
  <si>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</si>
  <si>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</si>
  <si>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</si>
  <si>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</si>
  <si>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</si>
  <si>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</si>
  <si>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</si>
  <si>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</si>
  <si>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</si>
  <si>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</si>
  <si>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</si>
  <si>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</si>
  <si>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</si>
  <si>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</si>
  <si>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</si>
  <si>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</si>
  <si>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</si>
  <si>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</si>
  <si>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</si>
  <si>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</si>
  <si>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</si>
  <si>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</si>
  <si>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</si>
  <si>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</si>
  <si>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</si>
  <si>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</si>
  <si>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</si>
  <si>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</si>
  <si>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</si>
  <si>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</si>
  <si>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</si>
  <si>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</si>
  <si>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</si>
  <si>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</si>
  <si>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</si>
  <si>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</si>
  <si>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</si>
  <si>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</si>
  <si>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</si>
  <si>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</si>
  <si>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</si>
  <si>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</si>
  <si>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</si>
  <si>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</si>
  <si>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</si>
  <si>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</si>
  <si>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</si>
  <si>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</si>
  <si>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</si>
  <si>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</si>
  <si>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</si>
  <si>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</si>
  <si>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</si>
  <si>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</si>
  <si>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</si>
  <si>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</si>
  <si>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</si>
  <si>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</si>
  <si>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</si>
  <si>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</si>
  <si>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</si>
  <si>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</si>
  <si>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</si>
  <si>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</si>
  <si>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</si>
  <si>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</si>
  <si>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</si>
  <si>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</si>
  <si>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</si>
  <si>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</si>
  <si>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</si>
  <si>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</si>
  <si>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</si>
  <si>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</si>
  <si>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</si>
  <si>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</si>
  <si>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</si>
  <si>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</si>
  <si>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</si>
  <si>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</si>
  <si>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</si>
  <si>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</si>
  <si>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</si>
  <si>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</si>
  <si>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</si>
  <si>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</si>
  <si>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</si>
  <si>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</si>
  <si>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</si>
  <si>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</si>
  <si>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</si>
  <si>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</si>
  <si>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</si>
  <si>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</si>
  <si>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</si>
  <si>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</si>
  <si>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</si>
  <si>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</si>
  <si>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</si>
  <si>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</si>
  <si>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</si>
  <si>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</si>
  <si>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</si>
  <si>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</si>
  <si>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</si>
  <si>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</si>
  <si>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</si>
  <si>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</si>
  <si>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</si>
  <si>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</si>
  <si>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</si>
  <si>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</si>
  <si>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</si>
  <si>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</si>
  <si>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</si>
  <si>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</si>
  <si>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</si>
  <si>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</si>
  <si>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</si>
  <si>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</si>
  <si>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</si>
  <si>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</si>
  <si>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</si>
  <si>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</si>
  <si>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</si>
  <si>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</si>
  <si>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</si>
  <si>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</si>
  <si>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</si>
  <si>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</si>
  <si>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</si>
  <si>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</si>
  <si>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</si>
  <si>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</si>
  <si>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</si>
  <si>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</si>
  <si>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</si>
  <si>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</si>
  <si>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</si>
  <si>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</si>
  <si>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</si>
  <si>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</si>
  <si>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</si>
  <si>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</si>
  <si>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</si>
  <si>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</si>
  <si>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</si>
  <si>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</si>
  <si>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</si>
  <si>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</si>
  <si>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</si>
  <si>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</si>
  <si>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</si>
  <si>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</si>
  <si>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</si>
  <si>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</si>
  <si>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</si>
  <si>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</si>
  <si>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</si>
  <si>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</si>
  <si>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</si>
  <si>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</si>
  <si>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</si>
  <si>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</si>
  <si>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</si>
  <si>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</si>
  <si>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</si>
  <si>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</si>
  <si>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</si>
  <si>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</si>
  <si>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</si>
  <si>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</si>
  <si>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</si>
  <si>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</si>
  <si>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</si>
  <si>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</si>
  <si>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</si>
  <si>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</si>
  <si>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</si>
  <si>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</si>
  <si>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</si>
  <si>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</si>
  <si>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</si>
  <si>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</si>
  <si>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</si>
  <si>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</si>
  <si>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</si>
  <si>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</si>
  <si>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</si>
  <si>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</si>
  <si>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</si>
  <si>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</si>
  <si>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</si>
  <si>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</si>
  <si>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</si>
  <si>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</si>
  <si>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</si>
  <si>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</si>
  <si>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</si>
  <si>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</si>
  <si>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</si>
  <si>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</si>
  <si>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</si>
  <si>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</si>
  <si>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</si>
  <si>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</si>
  <si>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</si>
  <si>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</si>
  <si>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</si>
  <si>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</si>
  <si>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</si>
  <si>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</si>
  <si>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</si>
  <si>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</si>
  <si>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</si>
  <si>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</si>
  <si>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</si>
  <si>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</si>
  <si>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</si>
  <si>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</si>
  <si>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</si>
  <si>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</si>
  <si>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</si>
  <si>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</si>
  <si>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</si>
  <si>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</si>
  <si>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</si>
  <si>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</si>
  <si>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</si>
  <si>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</si>
  <si>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</si>
  <si>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</si>
  <si>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</si>
  <si>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</si>
  <si>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</si>
  <si>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</si>
  <si>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</si>
  <si>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</si>
  <si>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</si>
  <si>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</si>
  <si>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</si>
  <si>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</si>
  <si>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</si>
  <si>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</si>
  <si>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</si>
  <si>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</si>
  <si>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</si>
  <si>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</si>
  <si>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</si>
  <si>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</si>
  <si>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</si>
  <si>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</si>
  <si>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</si>
  <si>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</si>
  <si>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</si>
  <si>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</si>
  <si>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</si>
  <si>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</si>
  <si>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</si>
  <si>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</si>
  <si>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</si>
  <si>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</si>
  <si>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</si>
  <si>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</si>
  <si>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</si>
  <si>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</si>
  <si>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</si>
  <si>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</si>
  <si>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</si>
  <si>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</si>
  <si>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</si>
  <si>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</si>
  <si>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</si>
  <si>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</si>
  <si>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</si>
  <si>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</si>
  <si>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</si>
  <si>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</si>
  <si>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</si>
  <si>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</si>
  <si>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</si>
  <si>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</si>
  <si>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</si>
  <si>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</si>
  <si>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</si>
  <si>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</si>
  <si>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</si>
  <si>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</si>
  <si>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</si>
  <si>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</si>
  <si>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</si>
  <si>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</si>
  <si>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</si>
  <si>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</si>
  <si>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</si>
  <si>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</si>
  <si>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</si>
  <si>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</si>
  <si>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</si>
  <si>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</si>
  <si>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</si>
  <si>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</si>
  <si>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</si>
  <si>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</si>
  <si>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</si>
  <si>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</si>
  <si>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</si>
  <si>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</si>
  <si>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</si>
  <si>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</si>
  <si>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</si>
  <si>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</si>
  <si>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</si>
  <si>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</si>
  <si>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</si>
  <si>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</si>
  <si>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</si>
  <si>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</si>
  <si>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</si>
  <si>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</si>
  <si>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</si>
  <si>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</si>
  <si>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</si>
  <si>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</si>
  <si>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</si>
  <si>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</si>
  <si>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</si>
  <si>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</si>
  <si>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</si>
  <si>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</si>
  <si>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</si>
  <si>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</si>
  <si>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</si>
  <si>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</si>
  <si>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</si>
  <si>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</si>
  <si>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</si>
  <si>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</si>
  <si>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</si>
  <si>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</si>
  <si>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</si>
  <si>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</si>
  <si>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</si>
  <si>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</si>
  <si>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</si>
  <si>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</si>
  <si>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</si>
  <si>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</si>
  <si>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</si>
  <si>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</si>
  <si>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</si>
  <si>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</si>
  <si>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</si>
  <si>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</si>
  <si>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</si>
  <si>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</si>
  <si>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</si>
  <si>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</si>
  <si>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</si>
  <si>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</si>
  <si>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</si>
  <si>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</si>
  <si>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</si>
  <si>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</si>
  <si>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</si>
  <si>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</si>
  <si>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</si>
  <si>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</si>
  <si>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</si>
  <si>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</si>
  <si>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</si>
  <si>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</si>
  <si>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</si>
  <si>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</si>
  <si>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</si>
  <si>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</si>
  <si>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</si>
  <si>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</si>
  <si>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</si>
  <si>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</si>
  <si>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</si>
  <si>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</si>
  <si>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</si>
  <si>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</si>
  <si>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</si>
  <si>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</si>
  <si>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</si>
  <si>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</si>
  <si>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</si>
  <si>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</si>
  <si>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</si>
  <si>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</si>
  <si>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</si>
  <si>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</si>
  <si>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</si>
  <si>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</si>
  <si>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</si>
  <si>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</si>
  <si>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</si>
  <si>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</si>
  <si>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</si>
  <si>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</si>
  <si>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</si>
  <si>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</si>
  <si>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</si>
  <si>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</si>
  <si>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</si>
  <si>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</si>
  <si>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</si>
  <si>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</si>
  <si>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</si>
  <si>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</si>
  <si>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</si>
  <si>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</si>
  <si>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</si>
  <si>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</si>
  <si>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</si>
  <si>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</si>
  <si>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</si>
  <si>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</si>
  <si>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</si>
  <si>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</si>
  <si>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</si>
  <si>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</si>
  <si>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</si>
  <si>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</si>
  <si>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</si>
  <si>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</si>
  <si>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</si>
  <si>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</si>
  <si>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</si>
  <si>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</si>
  <si>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</si>
  <si>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</si>
  <si>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</si>
  <si>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</si>
  <si>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</si>
  <si>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</si>
  <si>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</si>
  <si>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</si>
  <si>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</si>
  <si>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</si>
  <si>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</si>
  <si>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</si>
  <si>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</si>
  <si>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</si>
  <si>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</si>
  <si>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</si>
  <si>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</si>
  <si>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</si>
  <si>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</si>
  <si>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</si>
  <si>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</si>
  <si>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</si>
  <si>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</si>
  <si>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</si>
  <si>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</si>
  <si>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</si>
  <si>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</si>
  <si>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</si>
  <si>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</si>
  <si>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</si>
  <si>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</si>
  <si>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</si>
  <si>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</si>
  <si>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</si>
  <si>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</si>
  <si>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</si>
  <si>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</si>
  <si>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</si>
  <si>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</si>
  <si>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</si>
  <si>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</si>
  <si>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</si>
  <si>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</si>
  <si>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</si>
  <si>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</si>
  <si>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</si>
  <si>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</si>
  <si>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</si>
  <si>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</si>
  <si>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</si>
  <si>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</si>
  <si>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</si>
  <si>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</si>
  <si>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</si>
  <si>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</si>
  <si>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</si>
  <si>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</si>
  <si>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</si>
  <si>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</si>
  <si>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</si>
  <si>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</si>
  <si>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</si>
  <si>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</si>
  <si>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</si>
  <si>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</si>
  <si>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</si>
  <si>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</si>
  <si>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</si>
  <si>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</si>
  <si>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</si>
  <si>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</si>
  <si>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</si>
  <si>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</si>
  <si>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</si>
  <si>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</si>
  <si>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</si>
  <si>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</si>
  <si>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</si>
  <si>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</si>
  <si>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</si>
  <si>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</si>
  <si>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</si>
  <si>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</si>
  <si>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</si>
  <si>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</si>
  <si>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</si>
  <si>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</si>
  <si>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</si>
  <si>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</si>
  <si>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</si>
  <si>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</si>
  <si>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</si>
  <si>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</si>
  <si>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</si>
  <si>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</si>
  <si>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</si>
  <si>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</si>
  <si>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</si>
  <si>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</si>
  <si>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</si>
  <si>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</si>
  <si>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</si>
  <si>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</si>
  <si>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</si>
  <si>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</si>
  <si>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</si>
  <si>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</si>
  <si>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</si>
  <si>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</si>
  <si>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</si>
  <si>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</si>
  <si>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</si>
  <si>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</si>
  <si>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</si>
  <si>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</si>
  <si>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</si>
  <si>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</si>
  <si>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</si>
  <si>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</si>
  <si>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</si>
  <si>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</si>
  <si>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</si>
  <si>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</si>
  <si>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</si>
  <si>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</si>
  <si>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</si>
  <si>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</si>
  <si>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</si>
  <si>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</si>
  <si>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</si>
  <si>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</si>
  <si>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</si>
  <si>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</si>
  <si>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</si>
  <si>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</si>
  <si>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</si>
  <si>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</si>
  <si>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</si>
  <si>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</si>
  <si>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</si>
  <si>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</si>
  <si>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</si>
  <si>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</si>
  <si>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</si>
  <si>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</si>
  <si>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</si>
  <si>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</si>
  <si>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</si>
  <si>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</si>
  <si>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</si>
  <si>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</si>
  <si>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</si>
  <si>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</si>
  <si>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</si>
  <si>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</si>
  <si>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</si>
  <si>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</si>
  <si>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</si>
  <si>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</si>
  <si>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</si>
  <si>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</si>
  <si>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</si>
  <si>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</si>
  <si>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</si>
  <si>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</si>
  <si>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</si>
  <si>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</si>
  <si>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</si>
  <si>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</si>
  <si>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</si>
  <si>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</si>
  <si>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</si>
  <si>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</si>
  <si>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</si>
  <si>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</si>
  <si>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</si>
  <si>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</si>
  <si>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</si>
  <si>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</si>
  <si>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</si>
  <si>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</si>
  <si>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</si>
  <si>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</si>
  <si>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</si>
  <si>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</si>
  <si>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</si>
  <si>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</si>
  <si>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</si>
  <si>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</si>
  <si>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</si>
  <si>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</si>
  <si>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</si>
  <si>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</si>
  <si>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</si>
  <si>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</si>
  <si>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</si>
  <si>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</si>
  <si>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</si>
  <si>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</si>
  <si>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</si>
  <si>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</si>
  <si>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</si>
  <si>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</si>
  <si>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</si>
  <si>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</si>
  <si>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</si>
  <si>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</si>
  <si>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</si>
  <si>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</si>
  <si>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</si>
  <si>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</si>
  <si>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</si>
  <si>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</si>
  <si>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</si>
  <si>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</si>
  <si>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</si>
  <si>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</si>
  <si>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</si>
  <si>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</si>
  <si>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</si>
  <si>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</si>
  <si>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</si>
  <si>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</si>
  <si>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</si>
  <si>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</si>
  <si>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</si>
  <si>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</si>
  <si>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</si>
  <si>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</si>
  <si>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</si>
  <si>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</si>
  <si>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</si>
  <si>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</si>
  <si>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</si>
  <si>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</si>
  <si>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</si>
  <si>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</si>
  <si>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</si>
  <si>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</si>
  <si>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</si>
  <si>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</si>
  <si>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</si>
  <si>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</si>
  <si>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</si>
  <si>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</si>
  <si>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</si>
  <si>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</si>
  <si>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</si>
  <si>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</si>
  <si>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</si>
  <si>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</si>
  <si>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</si>
  <si>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</si>
  <si>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</si>
  <si>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</si>
  <si>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</si>
  <si>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</si>
  <si>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</si>
  <si>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</si>
  <si>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</si>
  <si>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</si>
  <si>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</si>
  <si>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</si>
  <si>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</si>
  <si>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</si>
  <si>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</si>
  <si>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</si>
  <si>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</si>
  <si>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</si>
  <si>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</si>
  <si>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</si>
  <si>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</si>
  <si>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</si>
  <si>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</si>
  <si>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</si>
  <si>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</si>
  <si>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</si>
  <si>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</si>
  <si>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</si>
  <si>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</si>
  <si>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</si>
  <si>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</si>
  <si>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</si>
  <si>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</si>
  <si>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</si>
  <si>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</si>
  <si>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</si>
  <si>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</si>
  <si>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</si>
  <si>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</si>
  <si>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</si>
  <si>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</si>
  <si>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</si>
  <si>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</si>
  <si>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</si>
  <si>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</si>
  <si>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</si>
  <si>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</si>
  <si>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</si>
  <si>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</si>
  <si>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</si>
  <si>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</si>
  <si>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</si>
  <si>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</si>
  <si>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</si>
  <si>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</si>
  <si>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</si>
  <si>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</si>
  <si>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</si>
  <si>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</si>
  <si>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</si>
  <si>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</si>
  <si>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</si>
  <si>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</si>
  <si>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</si>
  <si>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</si>
  <si>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</si>
  <si>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</si>
  <si>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</si>
  <si>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</si>
  <si>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</si>
  <si>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</si>
  <si>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</si>
  <si>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</si>
  <si>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</si>
  <si>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</si>
  <si>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</si>
  <si>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</si>
  <si>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</si>
  <si>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</si>
  <si>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</si>
  <si>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</si>
  <si>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</si>
  <si>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</si>
  <si>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</si>
  <si>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</si>
  <si>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</si>
  <si>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</si>
  <si>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</si>
  <si>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</si>
  <si>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</si>
  <si>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</si>
  <si>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</si>
  <si>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</si>
  <si>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</si>
  <si>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</si>
  <si>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</si>
  <si>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</si>
  <si>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</si>
  <si>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</si>
  <si>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</si>
  <si>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</si>
  <si>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</si>
  <si>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</si>
  <si>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</si>
  <si>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</si>
  <si>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</si>
  <si>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</si>
  <si>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</si>
  <si>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</si>
  <si>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</si>
  <si>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</si>
  <si>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</si>
  <si>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</si>
  <si>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</si>
  <si>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</si>
  <si>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</si>
  <si>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</si>
  <si>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</si>
  <si>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</si>
  <si>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</si>
  <si>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</si>
  <si>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</si>
  <si>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</si>
  <si>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</si>
  <si>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</si>
  <si>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</si>
  <si>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</si>
  <si>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</si>
  <si>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</si>
  <si>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</si>
  <si>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</si>
  <si>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</si>
  <si>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</si>
  <si>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</si>
  <si>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</si>
  <si>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</si>
  <si>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</si>
  <si>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</si>
  <si>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</si>
  <si>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</si>
  <si>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</si>
  <si>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</si>
  <si>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</si>
  <si>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</si>
  <si>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</si>
  <si>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</si>
  <si>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</si>
  <si>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</si>
  <si>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</si>
  <si>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</si>
  <si>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</si>
  <si>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</si>
  <si>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</si>
  <si>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</si>
  <si>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</si>
  <si>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</si>
  <si>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</si>
  <si>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</si>
  <si>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</si>
  <si>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</si>
  <si>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</si>
  <si>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</si>
  <si>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</si>
  <si>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</si>
  <si>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</si>
  <si>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</si>
  <si>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</si>
  <si>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</si>
  <si>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</si>
  <si>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</si>
  <si>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</si>
  <si>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</si>
  <si>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</si>
  <si>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</si>
  <si>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</si>
  <si>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</si>
  <si>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</si>
  <si>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</si>
  <si>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</si>
  <si>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</si>
  <si>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</si>
  <si>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</si>
  <si>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</si>
  <si>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</si>
  <si>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</si>
  <si>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</si>
  <si>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</si>
  <si>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</si>
  <si>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</si>
  <si>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</si>
  <si>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</si>
  <si>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</si>
  <si>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</si>
  <si>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</si>
  <si>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</si>
  <si>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</si>
  <si>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</si>
  <si>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</si>
  <si>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</si>
  <si>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</si>
  <si>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</si>
  <si>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</si>
  <si>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</si>
  <si>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</si>
  <si>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</si>
  <si>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</si>
  <si>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</si>
  <si>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</si>
  <si>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</si>
  <si>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</si>
  <si>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</si>
  <si>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</si>
  <si>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</si>
  <si>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</si>
  <si>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</si>
  <si>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</si>
  <si>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</si>
  <si>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</si>
  <si>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</si>
  <si>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</si>
  <si>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</si>
  <si>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</si>
  <si>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</si>
  <si>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</si>
  <si>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</si>
  <si>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</si>
  <si>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</si>
  <si>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</si>
  <si>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</si>
  <si>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</si>
  <si>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</si>
  <si>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</si>
  <si>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</si>
  <si>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</si>
  <si>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</si>
  <si>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</si>
  <si>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</si>
  <si>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</si>
  <si>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</si>
  <si>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</si>
  <si>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</si>
  <si>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</si>
  <si>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</si>
  <si>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</si>
  <si>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</si>
  <si>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</si>
  <si>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</si>
  <si>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</si>
  <si>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</si>
  <si>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</si>
  <si>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</si>
  <si>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</si>
  <si>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</si>
  <si>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</si>
  <si>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</si>
  <si>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</si>
  <si>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</si>
  <si>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</si>
  <si>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</si>
  <si>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</si>
  <si>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</si>
  <si>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</si>
  <si>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</si>
  <si>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</si>
  <si>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</si>
  <si>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</si>
  <si>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</si>
  <si>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</si>
  <si>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</si>
  <si>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</si>
  <si>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</si>
  <si>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</si>
  <si>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</si>
  <si>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</si>
  <si>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</si>
  <si>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</si>
  <si>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</si>
  <si>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</si>
  <si>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</si>
  <si>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</si>
  <si>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</si>
  <si>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</si>
  <si>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</si>
  <si>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</si>
  <si>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</si>
  <si>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</si>
  <si>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</si>
  <si>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</si>
  <si>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</si>
  <si>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</si>
  <si>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</si>
  <si>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</si>
  <si>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</si>
  <si>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</si>
  <si>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</si>
  <si>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</si>
  <si>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</si>
  <si>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</si>
  <si>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</si>
  <si>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</si>
  <si>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</si>
  <si>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</si>
  <si>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</si>
  <si>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</si>
  <si>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</si>
  <si>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</si>
  <si>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</si>
  <si>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</si>
  <si>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</si>
  <si>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</si>
  <si>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</si>
  <si>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</si>
  <si>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</si>
  <si>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</si>
  <si>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</si>
  <si>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</si>
  <si>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</si>
  <si>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</si>
  <si>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</si>
  <si>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</si>
  <si>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</si>
  <si>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</si>
  <si>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</si>
  <si>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</si>
  <si>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</si>
  <si>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</si>
  <si>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</si>
  <si>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</si>
  <si>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</si>
  <si>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</si>
  <si>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</si>
  <si>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</si>
  <si>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</si>
  <si>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</si>
  <si>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</si>
  <si>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</si>
  <si>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</si>
  <si>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</si>
  <si>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</si>
  <si>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</si>
  <si>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</si>
  <si>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</si>
  <si>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</si>
  <si>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</si>
  <si>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</si>
  <si>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</si>
  <si>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</si>
  <si>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</si>
  <si>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</si>
  <si>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</si>
  <si>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</si>
  <si>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</si>
  <si>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</si>
  <si>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</si>
  <si>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</si>
  <si>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</si>
  <si>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</si>
  <si>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</si>
  <si>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</si>
  <si>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</si>
  <si>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</si>
  <si>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</si>
  <si>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</si>
  <si>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</si>
  <si>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</si>
  <si>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</si>
  <si>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</si>
  <si>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</si>
  <si>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</si>
  <si>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</si>
  <si>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</si>
  <si>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</si>
  <si>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</si>
  <si>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</si>
  <si>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</si>
  <si>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</si>
  <si>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</si>
  <si>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</si>
  <si>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</si>
  <si>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</si>
  <si>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</si>
  <si>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</si>
  <si>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</si>
  <si>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</si>
  <si>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</si>
  <si>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</si>
  <si>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</si>
  <si>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</si>
  <si>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</si>
  <si>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</si>
  <si>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</si>
  <si>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</si>
  <si>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</si>
  <si>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</si>
  <si>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</si>
  <si>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</si>
  <si>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</si>
  <si>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</si>
  <si>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</si>
  <si>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</si>
  <si>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</si>
  <si>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</si>
  <si>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</si>
  <si>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</si>
  <si>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</si>
  <si>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</si>
  <si>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</si>
  <si>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</si>
  <si>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</si>
  <si>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</si>
  <si>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</si>
  <si>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</si>
  <si>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</si>
  <si>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</si>
  <si>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</si>
  <si>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</si>
  <si>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</si>
  <si>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</si>
  <si>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</si>
  <si>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</si>
  <si>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</si>
  <si>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</si>
  <si>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</si>
  <si>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</si>
  <si>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</si>
  <si>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</si>
  <si>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</si>
  <si>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</si>
  <si>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</si>
  <si>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</si>
  <si>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</si>
  <si>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</si>
  <si>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</si>
  <si>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</si>
  <si>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</si>
  <si>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</si>
  <si>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</si>
  <si>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</si>
  <si>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</si>
  <si>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</si>
  <si>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</si>
  <si>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</si>
  <si>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</si>
  <si>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OKUČANI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</si>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</sst>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546513.03</v>
      </c>
      <c r="D2" s="7">
        <f>'PR-RAS'!E6</f>
        <v>678746.98</v>
      </c>
      <c r="E2" s="7">
        <v>0</v>
      </c>
      <c r="F2" s="7">
        <v>0</v>
      </c>
      <c r="G2" s="8">
        <f t="shared" ref="G2:G274" si="0">(B2/1000)*(C2*1+D2*2)</f>
        <v>1904.0069900000001</v>
      </c>
      <c r="H2" s="8">
        <f t="shared" ref="H2:H274" si="1">ABS(C2-ROUND(C2,0))+ABS(D2-ROUND(D2,0))</f>
        <v>5.0000000046566129E-2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158356.21</v>
      </c>
      <c r="D3" s="2">
        <f>'PR-RAS'!E7</f>
        <v>147494.27000000002</v>
      </c>
      <c r="E3" s="2">
        <v>0</v>
      </c>
      <c r="F3" s="2">
        <v>0</v>
      </c>
      <c r="G3" s="3">
        <f t="shared" si="0"/>
        <v>906.68950000000007</v>
      </c>
      <c r="H3" s="3">
        <f t="shared" si="1"/>
        <v>0.48000000001047738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129690.12</v>
      </c>
      <c r="D4" s="2">
        <f>'PR-RAS'!E8</f>
        <v>140888.92000000001</v>
      </c>
      <c r="E4" s="2">
        <v>0</v>
      </c>
      <c r="F4" s="2">
        <v>0</v>
      </c>
      <c r="G4" s="3">
        <f t="shared" si="0"/>
        <v>1234.4038800000001</v>
      </c>
      <c r="H4" s="3">
        <f t="shared" si="1"/>
        <v>0.1999999999825377</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129690.12</v>
      </c>
      <c r="D5" s="2">
        <f>'PR-RAS'!E9</f>
        <v>125733.56</v>
      </c>
      <c r="E5" s="2">
        <v>0</v>
      </c>
      <c r="F5" s="2">
        <v>0</v>
      </c>
      <c r="G5" s="3">
        <f t="shared" si="0"/>
        <v>1524.62896</v>
      </c>
      <c r="H5" s="3">
        <f t="shared" si="1"/>
        <v>0.55999999999767169</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16628.07</v>
      </c>
      <c r="E6" s="2">
        <v>0</v>
      </c>
      <c r="F6" s="2">
        <v>0</v>
      </c>
      <c r="G6" s="3">
        <f t="shared" si="0"/>
        <v>166.2807</v>
      </c>
      <c r="H6" s="3">
        <f t="shared" si="1"/>
        <v>6.9999999999708962E-2</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4711.9399999999996</v>
      </c>
      <c r="E7" s="2">
        <v>0</v>
      </c>
      <c r="F7" s="2">
        <v>0</v>
      </c>
      <c r="G7" s="3">
        <f t="shared" si="0"/>
        <v>56.543279999999996</v>
      </c>
      <c r="H7" s="3">
        <f t="shared" si="1"/>
        <v>6.0000000000400178E-2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5710.07</v>
      </c>
      <c r="E8" s="2">
        <v>0</v>
      </c>
      <c r="F8" s="2">
        <v>0</v>
      </c>
      <c r="G8" s="3">
        <f t="shared" si="0"/>
        <v>79.940979999999996</v>
      </c>
      <c r="H8" s="3">
        <f t="shared" si="1"/>
        <v>6.9999999999708962E-2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11894.72</v>
      </c>
      <c r="E11" s="2">
        <v>0</v>
      </c>
      <c r="F11" s="2">
        <v>0</v>
      </c>
      <c r="G11" s="3">
        <f t="shared" si="0"/>
        <v>237.89439999999999</v>
      </c>
      <c r="H11" s="3">
        <f t="shared" si="1"/>
        <v>0.28000000000065484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27780.62</v>
      </c>
      <c r="D19" s="2">
        <f>'PR-RAS'!E23</f>
        <v>5284.9400000000005</v>
      </c>
      <c r="E19" s="2">
        <v>0</v>
      </c>
      <c r="F19" s="2">
        <v>0</v>
      </c>
      <c r="G19" s="3">
        <f t="shared" si="0"/>
        <v>690.30899999999997</v>
      </c>
      <c r="H19" s="3">
        <f t="shared" si="1"/>
        <v>0.44000000000050932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744</v>
      </c>
      <c r="D20" s="2">
        <f>'PR-RAS'!E24</f>
        <v>1765.71</v>
      </c>
      <c r="E20" s="2">
        <v>0</v>
      </c>
      <c r="F20" s="2">
        <v>0</v>
      </c>
      <c r="G20" s="3">
        <f t="shared" si="0"/>
        <v>81.232979999999998</v>
      </c>
      <c r="H20" s="3">
        <f t="shared" si="1"/>
        <v>0.28999999999996362</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27036.62</v>
      </c>
      <c r="D23" s="2">
        <f>'PR-RAS'!E27</f>
        <v>3519.23</v>
      </c>
      <c r="E23" s="2">
        <v>0</v>
      </c>
      <c r="F23" s="2">
        <v>0</v>
      </c>
      <c r="G23" s="3">
        <f t="shared" si="0"/>
        <v>749.65175999999997</v>
      </c>
      <c r="H23" s="3">
        <f t="shared" si="1"/>
        <v>0.61000000000103682</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885.47</v>
      </c>
      <c r="D25" s="2">
        <f>'PR-RAS'!E29</f>
        <v>1320.41</v>
      </c>
      <c r="E25" s="2">
        <v>0</v>
      </c>
      <c r="F25" s="2">
        <v>0</v>
      </c>
      <c r="G25" s="3">
        <f t="shared" si="0"/>
        <v>84.630960000000002</v>
      </c>
      <c r="H25" s="3">
        <f t="shared" si="1"/>
        <v>0.88000000000010914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885.47</v>
      </c>
      <c r="D27" s="2">
        <f>'PR-RAS'!E31</f>
        <v>1320.41</v>
      </c>
      <c r="E27" s="2">
        <v>0</v>
      </c>
      <c r="F27" s="2">
        <v>0</v>
      </c>
      <c r="G27" s="3">
        <f t="shared" si="0"/>
        <v>91.683539999999994</v>
      </c>
      <c r="H27" s="3">
        <f t="shared" si="1"/>
        <v>0.88000000000010914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289152.3</v>
      </c>
      <c r="D45" s="2">
        <f>'PR-RAS'!E49</f>
        <v>430008.11</v>
      </c>
      <c r="E45" s="2">
        <v>0</v>
      </c>
      <c r="F45" s="2">
        <v>0</v>
      </c>
      <c r="G45" s="3">
        <f t="shared" si="0"/>
        <v>50563.414879999997</v>
      </c>
      <c r="H45" s="3">
        <f t="shared" si="1"/>
        <v>0.40999999997438863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14095.5</v>
      </c>
      <c r="D54" s="2">
        <f>'PR-RAS'!E58</f>
        <v>22525.52</v>
      </c>
      <c r="E54" s="2">
        <v>0</v>
      </c>
      <c r="F54" s="2">
        <v>0</v>
      </c>
      <c r="G54" s="3">
        <f t="shared" si="0"/>
        <v>3134.7666199999999</v>
      </c>
      <c r="H54" s="3">
        <f t="shared" si="1"/>
        <v>0.97999999999956344</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14095.5</v>
      </c>
      <c r="D55" s="2">
        <f>'PR-RAS'!E59</f>
        <v>10726.12</v>
      </c>
      <c r="E55" s="2">
        <v>0</v>
      </c>
      <c r="F55" s="2">
        <v>0</v>
      </c>
      <c r="G55" s="3">
        <f t="shared" si="0"/>
        <v>1919.5779600000003</v>
      </c>
      <c r="H55" s="3">
        <f t="shared" si="1"/>
        <v>0.62000000000080036</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11799.4</v>
      </c>
      <c r="E56" s="2">
        <v>0</v>
      </c>
      <c r="F56" s="2">
        <v>0</v>
      </c>
      <c r="G56" s="3">
        <f t="shared" si="0"/>
        <v>1297.934</v>
      </c>
      <c r="H56" s="3">
        <f t="shared" si="1"/>
        <v>0.3999999999996362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169597.05</v>
      </c>
      <c r="D60" s="2">
        <f>'PR-RAS'!E64</f>
        <v>172848.84</v>
      </c>
      <c r="E60" s="2">
        <v>0</v>
      </c>
      <c r="F60" s="2">
        <v>0</v>
      </c>
      <c r="G60" s="3">
        <f t="shared" si="0"/>
        <v>30402.389069999997</v>
      </c>
      <c r="H60" s="3">
        <f t="shared" si="1"/>
        <v>0.20999999999185093</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169597.05</v>
      </c>
      <c r="D63" s="2">
        <f>'PR-RAS'!E67</f>
        <v>172848.84</v>
      </c>
      <c r="E63" s="2">
        <v>0</v>
      </c>
      <c r="F63" s="2">
        <v>0</v>
      </c>
      <c r="G63" s="3">
        <f>(B63/1000)*(C63*1+D63*2)</f>
        <v>31948.273259999998</v>
      </c>
      <c r="H63" s="3">
        <f>ABS(C63-ROUND(C63,0))+ABS(D63-ROUND(D63,0))</f>
        <v>0.20999999999185093</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105459.75</v>
      </c>
      <c r="D70" s="2">
        <f>'PR-RAS'!E74</f>
        <v>234633.75</v>
      </c>
      <c r="E70" s="2">
        <v>0</v>
      </c>
      <c r="F70" s="2">
        <v>0</v>
      </c>
      <c r="G70" s="3">
        <f t="shared" si="0"/>
        <v>39656.180250000005</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105459.75</v>
      </c>
      <c r="D71" s="2">
        <f>'PR-RAS'!E75</f>
        <v>234633.75</v>
      </c>
      <c r="E71" s="2">
        <v>0</v>
      </c>
      <c r="F71" s="2">
        <v>0</v>
      </c>
      <c r="G71" s="3">
        <f t="shared" si="0"/>
        <v>40230.907500000001</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29818.22</v>
      </c>
      <c r="D78" s="2">
        <f>'PR-RAS'!E82</f>
        <v>51072.79</v>
      </c>
      <c r="E78" s="2">
        <v>0</v>
      </c>
      <c r="F78" s="2">
        <v>0</v>
      </c>
      <c r="G78" s="3">
        <f t="shared" si="0"/>
        <v>10161.212599999999</v>
      </c>
      <c r="H78" s="3">
        <f t="shared" si="1"/>
        <v>0.43000000000029104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29818.22</v>
      </c>
      <c r="D87" s="2">
        <f>'PR-RAS'!E91</f>
        <v>51072.79</v>
      </c>
      <c r="E87" s="2">
        <v>0</v>
      </c>
      <c r="F87" s="2">
        <v>0</v>
      </c>
      <c r="G87" s="3">
        <f t="shared" si="0"/>
        <v>11348.886799999998</v>
      </c>
      <c r="H87" s="3">
        <f t="shared" si="1"/>
        <v>0.43000000000029104</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27149.29</v>
      </c>
      <c r="D89" s="2">
        <f>'PR-RAS'!E93</f>
        <v>21199.69</v>
      </c>
      <c r="E89" s="2">
        <v>0</v>
      </c>
      <c r="F89" s="2">
        <v>0</v>
      </c>
      <c r="G89" s="3">
        <f t="shared" si="0"/>
        <v>6120.2829599999995</v>
      </c>
      <c r="H89" s="3">
        <f t="shared" si="1"/>
        <v>0.60000000000218279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2668.93</v>
      </c>
      <c r="D90" s="2">
        <f>'PR-RAS'!E94</f>
        <v>22632.720000000001</v>
      </c>
      <c r="E90" s="2">
        <v>0</v>
      </c>
      <c r="F90" s="2">
        <v>0</v>
      </c>
      <c r="G90" s="3">
        <f t="shared" si="0"/>
        <v>4266.1589299999996</v>
      </c>
      <c r="H90" s="3">
        <f t="shared" si="1"/>
        <v>0.34999999999899956</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7240.38</v>
      </c>
      <c r="E93" s="2">
        <v>0</v>
      </c>
      <c r="F93" s="2">
        <v>0</v>
      </c>
      <c r="G93" s="3">
        <f t="shared" si="0"/>
        <v>1332.22992</v>
      </c>
      <c r="H93" s="3">
        <f t="shared" si="1"/>
        <v>0.38000000000010914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69186.3</v>
      </c>
      <c r="D102" s="2">
        <f>'PR-RAS'!E106</f>
        <v>47572.82</v>
      </c>
      <c r="E102" s="2">
        <v>0</v>
      </c>
      <c r="F102" s="2">
        <v>0</v>
      </c>
      <c r="G102" s="3">
        <f t="shared" si="0"/>
        <v>16597.52594</v>
      </c>
      <c r="H102" s="3">
        <f t="shared" si="1"/>
        <v>0.48000000000320142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49852.92</v>
      </c>
      <c r="D108" s="2">
        <f>'PR-RAS'!E112</f>
        <v>38807.57</v>
      </c>
      <c r="E108" s="2">
        <v>0</v>
      </c>
      <c r="F108" s="2">
        <v>0</v>
      </c>
      <c r="G108" s="3">
        <f t="shared" si="0"/>
        <v>13639.082419999999</v>
      </c>
      <c r="H108" s="3">
        <f t="shared" si="1"/>
        <v>0.51000000000203727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48231.42</v>
      </c>
      <c r="D111" s="2">
        <f>'PR-RAS'!E115</f>
        <v>38807.57</v>
      </c>
      <c r="E111" s="2">
        <v>0</v>
      </c>
      <c r="F111" s="2">
        <v>0</v>
      </c>
      <c r="G111" s="3">
        <f t="shared" si="0"/>
        <v>13843.1216</v>
      </c>
      <c r="H111" s="3">
        <f t="shared" si="1"/>
        <v>0.84999999999854481</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1621.5</v>
      </c>
      <c r="D113" s="2">
        <f>'PR-RAS'!E117</f>
        <v>0</v>
      </c>
      <c r="E113" s="2">
        <v>0</v>
      </c>
      <c r="F113" s="2">
        <v>0</v>
      </c>
      <c r="G113" s="3">
        <f t="shared" si="0"/>
        <v>181.608</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19333.38</v>
      </c>
      <c r="D116" s="2">
        <f>'PR-RAS'!E120</f>
        <v>8765.25</v>
      </c>
      <c r="E116" s="2">
        <v>0</v>
      </c>
      <c r="F116" s="2">
        <v>0</v>
      </c>
      <c r="G116" s="3">
        <f t="shared" si="0"/>
        <v>4239.3462000000009</v>
      </c>
      <c r="H116" s="3">
        <f t="shared" si="1"/>
        <v>0.63000000000101863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570.64</v>
      </c>
      <c r="D117" s="2">
        <f>'PR-RAS'!E121</f>
        <v>0</v>
      </c>
      <c r="E117" s="2">
        <v>0</v>
      </c>
      <c r="F117" s="2">
        <v>0</v>
      </c>
      <c r="G117" s="3">
        <f t="shared" si="0"/>
        <v>66.194240000000008</v>
      </c>
      <c r="H117" s="3">
        <f t="shared" si="1"/>
        <v>0.36000000000001364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18762.740000000002</v>
      </c>
      <c r="D118" s="2">
        <f>'PR-RAS'!E122</f>
        <v>8765.25</v>
      </c>
      <c r="E118" s="2">
        <v>0</v>
      </c>
      <c r="F118" s="2">
        <v>0</v>
      </c>
      <c r="G118" s="3">
        <f t="shared" si="0"/>
        <v>4246.3090800000009</v>
      </c>
      <c r="H118" s="3">
        <f t="shared" si="1"/>
        <v>0.50999999999839929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98.99</v>
      </c>
      <c r="E121" s="2">
        <v>0</v>
      </c>
      <c r="F121" s="2">
        <v>0</v>
      </c>
      <c r="G121" s="3">
        <f t="shared" si="0"/>
        <v>23.757599999999996</v>
      </c>
      <c r="H121" s="3">
        <f t="shared" si="1"/>
        <v>1.0000000000005116E-2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98.99</v>
      </c>
      <c r="E122" s="2">
        <v>0</v>
      </c>
      <c r="F122" s="2">
        <v>0</v>
      </c>
      <c r="G122" s="3">
        <f t="shared" si="0"/>
        <v>23.955579999999998</v>
      </c>
      <c r="H122" s="3">
        <f t="shared" si="1"/>
        <v>1.0000000000005116E-2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98.99</v>
      </c>
      <c r="E124" s="2">
        <v>0</v>
      </c>
      <c r="F124" s="2">
        <v>0</v>
      </c>
      <c r="G124" s="3">
        <f t="shared" si="0"/>
        <v>24.35154</v>
      </c>
      <c r="H124" s="3">
        <f t="shared" si="1"/>
        <v>1.0000000000005116E-2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2500</v>
      </c>
      <c r="E136" s="2">
        <v>0</v>
      </c>
      <c r="F136" s="2">
        <v>0</v>
      </c>
      <c r="G136" s="3">
        <f t="shared" si="0"/>
        <v>675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2500</v>
      </c>
      <c r="E147" s="2">
        <v>0</v>
      </c>
      <c r="F147" s="2">
        <v>0</v>
      </c>
      <c r="G147" s="3">
        <f t="shared" si="0"/>
        <v>730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536488.22</v>
      </c>
      <c r="D148" s="2">
        <f>'PR-RAS'!E152</f>
        <v>569774.48</v>
      </c>
      <c r="E148" s="2">
        <v>0</v>
      </c>
      <c r="F148" s="2">
        <v>0</v>
      </c>
      <c r="G148" s="3">
        <f t="shared" si="0"/>
        <v>246377.46545999998</v>
      </c>
      <c r="H148" s="3">
        <f t="shared" si="1"/>
        <v>0.69999999995343387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158780.61000000002</v>
      </c>
      <c r="D149" s="2">
        <f>'PR-RAS'!E153</f>
        <v>164458.08000000002</v>
      </c>
      <c r="E149" s="2">
        <v>0</v>
      </c>
      <c r="F149" s="2">
        <v>0</v>
      </c>
      <c r="G149" s="3">
        <f t="shared" si="0"/>
        <v>72179.121960000004</v>
      </c>
      <c r="H149" s="3">
        <f t="shared" si="1"/>
        <v>0.47000000000116415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131793.98000000001</v>
      </c>
      <c r="D150" s="2">
        <f>'PR-RAS'!E154</f>
        <v>134427.38</v>
      </c>
      <c r="E150" s="2">
        <v>0</v>
      </c>
      <c r="F150" s="2">
        <v>0</v>
      </c>
      <c r="G150" s="3">
        <f t="shared" si="0"/>
        <v>59696.662259999997</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131793.98000000001</v>
      </c>
      <c r="D151" s="2">
        <f>'PR-RAS'!E155</f>
        <v>134427.38</v>
      </c>
      <c r="E151" s="2">
        <v>0</v>
      </c>
      <c r="F151" s="2">
        <v>0</v>
      </c>
      <c r="G151" s="3">
        <f t="shared" si="0"/>
        <v>60097.310999999994</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5800</v>
      </c>
      <c r="D155" s="2">
        <f>'PR-RAS'!E159</f>
        <v>7850.14</v>
      </c>
      <c r="E155" s="2">
        <v>0</v>
      </c>
      <c r="F155" s="2">
        <v>0</v>
      </c>
      <c r="G155" s="3">
        <f t="shared" si="0"/>
        <v>3311.0431199999998</v>
      </c>
      <c r="H155" s="3">
        <f t="shared" si="1"/>
        <v>0.14000000000032742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21186.63</v>
      </c>
      <c r="D156" s="2">
        <f>'PR-RAS'!E160</f>
        <v>22180.560000000001</v>
      </c>
      <c r="E156" s="2">
        <v>0</v>
      </c>
      <c r="F156" s="2">
        <v>0</v>
      </c>
      <c r="G156" s="3">
        <f t="shared" si="0"/>
        <v>10159.901250000001</v>
      </c>
      <c r="H156" s="3">
        <f t="shared" si="1"/>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21186.63</v>
      </c>
      <c r="D158" s="2">
        <f>'PR-RAS'!E162</f>
        <v>22180.560000000001</v>
      </c>
      <c r="E158" s="2">
        <v>0</v>
      </c>
      <c r="F158" s="2">
        <v>0</v>
      </c>
      <c r="G158" s="3">
        <f t="shared" si="0"/>
        <v>10290.99675</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154942.68</v>
      </c>
      <c r="D160" s="2">
        <f>'PR-RAS'!E164</f>
        <v>180540.21999999997</v>
      </c>
      <c r="E160" s="2">
        <v>0</v>
      </c>
      <c r="F160" s="2">
        <v>0</v>
      </c>
      <c r="G160" s="3">
        <f t="shared" si="0"/>
        <v>82047.67607999999</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9891.8799999999992</v>
      </c>
      <c r="D161" s="2">
        <f>'PR-RAS'!E165</f>
        <v>9648.49</v>
      </c>
      <c r="E161" s="2">
        <v>0</v>
      </c>
      <c r="F161" s="2">
        <v>0</v>
      </c>
      <c r="G161" s="3">
        <f t="shared" si="0"/>
        <v>4670.2175999999999</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458.56</v>
      </c>
      <c r="D162" s="2">
        <f>'PR-RAS'!E166</f>
        <v>559.29999999999995</v>
      </c>
      <c r="E162" s="2">
        <v>0</v>
      </c>
      <c r="F162" s="2">
        <v>0</v>
      </c>
      <c r="G162" s="3">
        <f t="shared" si="0"/>
        <v>253.92275999999998</v>
      </c>
      <c r="H162" s="3">
        <f t="shared" si="1"/>
        <v>0.73999999999995225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1340.82</v>
      </c>
      <c r="D163" s="2">
        <f>'PR-RAS'!E167</f>
        <v>1199.69</v>
      </c>
      <c r="E163" s="2">
        <v>0</v>
      </c>
      <c r="F163" s="2">
        <v>0</v>
      </c>
      <c r="G163" s="3">
        <f t="shared" si="0"/>
        <v>605.91239999999993</v>
      </c>
      <c r="H163" s="3">
        <f t="shared" si="1"/>
        <v>0.49000000000000909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60</v>
      </c>
      <c r="D164" s="2">
        <f>'PR-RAS'!E168</f>
        <v>275</v>
      </c>
      <c r="E164" s="2">
        <v>0</v>
      </c>
      <c r="F164" s="2">
        <v>0</v>
      </c>
      <c r="G164" s="3">
        <f t="shared" si="0"/>
        <v>99.43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8032.5</v>
      </c>
      <c r="D165" s="2">
        <f>'PR-RAS'!E169</f>
        <v>7614.5</v>
      </c>
      <c r="E165" s="2">
        <v>0</v>
      </c>
      <c r="F165" s="2">
        <v>0</v>
      </c>
      <c r="G165" s="3">
        <f t="shared" si="0"/>
        <v>3814.886</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23441.800000000003</v>
      </c>
      <c r="D166" s="2">
        <f>'PR-RAS'!E170</f>
        <v>20918.190000000002</v>
      </c>
      <c r="E166" s="2">
        <v>0</v>
      </c>
      <c r="F166" s="2">
        <v>0</v>
      </c>
      <c r="G166" s="3">
        <f t="shared" si="0"/>
        <v>10770.899700000002</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4852.83</v>
      </c>
      <c r="D167" s="2">
        <f>'PR-RAS'!E171</f>
        <v>3973.48</v>
      </c>
      <c r="E167" s="2">
        <v>0</v>
      </c>
      <c r="F167" s="2">
        <v>0</v>
      </c>
      <c r="G167" s="3">
        <f t="shared" si="0"/>
        <v>2124.7651400000004</v>
      </c>
      <c r="H167" s="3">
        <f t="shared" si="1"/>
        <v>0.65000000000009095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17921.86</v>
      </c>
      <c r="D169" s="2">
        <f>'PR-RAS'!E173</f>
        <v>16370.9</v>
      </c>
      <c r="E169" s="2">
        <v>0</v>
      </c>
      <c r="F169" s="2">
        <v>0</v>
      </c>
      <c r="G169" s="3">
        <f t="shared" si="0"/>
        <v>8511.494880000002</v>
      </c>
      <c r="H169" s="3">
        <f t="shared" si="1"/>
        <v>0.23999999999978172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7.33</v>
      </c>
      <c r="D170" s="2">
        <f>'PR-RAS'!E174</f>
        <v>296.31</v>
      </c>
      <c r="E170" s="2">
        <v>0</v>
      </c>
      <c r="F170" s="2">
        <v>0</v>
      </c>
      <c r="G170" s="3">
        <f t="shared" si="0"/>
        <v>101.39155000000001</v>
      </c>
      <c r="H170" s="3">
        <f t="shared" si="1"/>
        <v>0.64000000000000234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659.78</v>
      </c>
      <c r="D171" s="2">
        <f>'PR-RAS'!E175</f>
        <v>277.5</v>
      </c>
      <c r="E171" s="2">
        <v>0</v>
      </c>
      <c r="F171" s="2">
        <v>0</v>
      </c>
      <c r="G171" s="3">
        <f t="shared" si="0"/>
        <v>206.51260000000002</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106631.31999999999</v>
      </c>
      <c r="D174" s="2">
        <f>'PR-RAS'!E178</f>
        <v>133395.18</v>
      </c>
      <c r="E174" s="2">
        <v>0</v>
      </c>
      <c r="F174" s="2">
        <v>0</v>
      </c>
      <c r="G174" s="3">
        <f t="shared" si="0"/>
        <v>64601.950639999995</v>
      </c>
      <c r="H174" s="3">
        <f t="shared" si="1"/>
        <v>0.49999999998544808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1716.78</v>
      </c>
      <c r="D175" s="2">
        <f>'PR-RAS'!E179</f>
        <v>2745.29</v>
      </c>
      <c r="E175" s="2">
        <v>0</v>
      </c>
      <c r="F175" s="2">
        <v>0</v>
      </c>
      <c r="G175" s="3">
        <f t="shared" si="0"/>
        <v>1254.0806399999999</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20506.09</v>
      </c>
      <c r="D176" s="2">
        <f>'PR-RAS'!E180</f>
        <v>23815.02</v>
      </c>
      <c r="E176" s="2">
        <v>0</v>
      </c>
      <c r="F176" s="2">
        <v>0</v>
      </c>
      <c r="G176" s="3">
        <f t="shared" si="0"/>
        <v>11923.822749999999</v>
      </c>
      <c r="H176" s="3">
        <f t="shared" si="1"/>
        <v>0.11000000000058208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1752.07</v>
      </c>
      <c r="D177" s="2">
        <f>'PR-RAS'!E181</f>
        <v>2412.29</v>
      </c>
      <c r="E177" s="2">
        <v>0</v>
      </c>
      <c r="F177" s="2">
        <v>0</v>
      </c>
      <c r="G177" s="3">
        <f t="shared" si="0"/>
        <v>1157.4903999999999</v>
      </c>
      <c r="H177" s="3">
        <f t="shared" si="1"/>
        <v>0.35999999999989996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63428.93</v>
      </c>
      <c r="D178" s="2">
        <f>'PR-RAS'!E182</f>
        <v>69813.960000000006</v>
      </c>
      <c r="E178" s="2">
        <v>0</v>
      </c>
      <c r="F178" s="2">
        <v>0</v>
      </c>
      <c r="G178" s="3">
        <f t="shared" si="0"/>
        <v>35941.062449999998</v>
      </c>
      <c r="H178" s="3">
        <f t="shared" si="1"/>
        <v>0.10999999999330612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14475.14</v>
      </c>
      <c r="D181" s="2">
        <f>'PR-RAS'!E185</f>
        <v>25835.599999999999</v>
      </c>
      <c r="E181" s="2">
        <v>0</v>
      </c>
      <c r="F181" s="2">
        <v>0</v>
      </c>
      <c r="G181" s="3">
        <f t="shared" si="0"/>
        <v>11906.341199999999</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4537.5</v>
      </c>
      <c r="D182" s="2">
        <f>'PR-RAS'!E186</f>
        <v>7035.34</v>
      </c>
      <c r="E182" s="2">
        <v>0</v>
      </c>
      <c r="F182" s="2">
        <v>0</v>
      </c>
      <c r="G182" s="3">
        <f t="shared" si="0"/>
        <v>3368.0805799999998</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214.81</v>
      </c>
      <c r="D183" s="2">
        <f>'PR-RAS'!E187</f>
        <v>1737.68</v>
      </c>
      <c r="E183" s="2">
        <v>0</v>
      </c>
      <c r="F183" s="2">
        <v>0</v>
      </c>
      <c r="G183" s="3">
        <f t="shared" si="0"/>
        <v>671.61094000000003</v>
      </c>
      <c r="H183" s="3">
        <f t="shared" si="1"/>
        <v>0.50999999999993406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14977.68</v>
      </c>
      <c r="D190" s="2">
        <f>'PR-RAS'!E194</f>
        <v>16578.36</v>
      </c>
      <c r="E190" s="2">
        <v>0</v>
      </c>
      <c r="F190" s="2">
        <v>0</v>
      </c>
      <c r="G190" s="3">
        <f t="shared" si="0"/>
        <v>9097.4016000000011</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445.86</v>
      </c>
      <c r="D191" s="2">
        <f>'PR-RAS'!E195</f>
        <v>2893.71</v>
      </c>
      <c r="E191" s="2">
        <v>0</v>
      </c>
      <c r="F191" s="2">
        <v>0</v>
      </c>
      <c r="G191" s="3">
        <f t="shared" si="0"/>
        <v>1184.3232</v>
      </c>
      <c r="H191" s="3">
        <f t="shared" si="1"/>
        <v>0.42999999999994998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2062.7600000000002</v>
      </c>
      <c r="D192" s="2">
        <f>'PR-RAS'!E196</f>
        <v>4007.87</v>
      </c>
      <c r="E192" s="2">
        <v>0</v>
      </c>
      <c r="F192" s="2">
        <v>0</v>
      </c>
      <c r="G192" s="3">
        <f t="shared" si="0"/>
        <v>1924.9935</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1471.77</v>
      </c>
      <c r="D193" s="2">
        <f>'PR-RAS'!E197</f>
        <v>806.35</v>
      </c>
      <c r="E193" s="2">
        <v>0</v>
      </c>
      <c r="F193" s="2">
        <v>0</v>
      </c>
      <c r="G193" s="3">
        <f t="shared" si="0"/>
        <v>592.21824000000004</v>
      </c>
      <c r="H193" s="3">
        <f t="shared" si="1"/>
        <v>0.58000000000004093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1925</v>
      </c>
      <c r="D195" s="2">
        <f>'PR-RAS'!E199</f>
        <v>2955.99</v>
      </c>
      <c r="E195" s="2">
        <v>0</v>
      </c>
      <c r="F195" s="2">
        <v>0</v>
      </c>
      <c r="G195" s="3">
        <f t="shared" si="0"/>
        <v>1520.3741199999999</v>
      </c>
      <c r="H195" s="3">
        <f t="shared" si="1"/>
        <v>1.0000000000218279E-2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9072.2900000000009</v>
      </c>
      <c r="D197" s="2">
        <f>'PR-RAS'!E201</f>
        <v>5914.44</v>
      </c>
      <c r="E197" s="2">
        <v>0</v>
      </c>
      <c r="F197" s="2">
        <v>0</v>
      </c>
      <c r="G197" s="3">
        <f t="shared" si="0"/>
        <v>4096.62932</v>
      </c>
      <c r="H197" s="3">
        <f t="shared" si="1"/>
        <v>0.73000000000047294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1421.36</v>
      </c>
      <c r="D198" s="2">
        <f>'PR-RAS'!E202</f>
        <v>1483.24</v>
      </c>
      <c r="E198" s="2">
        <v>0</v>
      </c>
      <c r="F198" s="2">
        <v>0</v>
      </c>
      <c r="G198" s="3">
        <f t="shared" si="0"/>
        <v>864.40448000000004</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1421.36</v>
      </c>
      <c r="D212" s="2">
        <f>'PR-RAS'!E216</f>
        <v>1483.24</v>
      </c>
      <c r="E212" s="2">
        <v>0</v>
      </c>
      <c r="F212" s="2">
        <v>0</v>
      </c>
      <c r="G212" s="3">
        <f t="shared" si="0"/>
        <v>925.83424000000002</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1421.36</v>
      </c>
      <c r="D213" s="2">
        <f>'PR-RAS'!E217</f>
        <v>1483.24</v>
      </c>
      <c r="E213" s="2">
        <v>0</v>
      </c>
      <c r="F213" s="2">
        <v>0</v>
      </c>
      <c r="G213" s="3">
        <f t="shared" si="0"/>
        <v>930.22208000000001</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21832.11</v>
      </c>
      <c r="D226" s="2">
        <f>'PR-RAS'!E230</f>
        <v>25495.77</v>
      </c>
      <c r="E226" s="2">
        <v>0</v>
      </c>
      <c r="F226" s="2">
        <v>0</v>
      </c>
      <c r="G226" s="3">
        <f t="shared" si="0"/>
        <v>16385.321250000001</v>
      </c>
      <c r="H226" s="3">
        <f t="shared" si="1"/>
        <v>0.34000000000014552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1443.55</v>
      </c>
      <c r="D233" s="2">
        <f>'PR-RAS'!E237</f>
        <v>1658.43</v>
      </c>
      <c r="E233" s="2">
        <v>0</v>
      </c>
      <c r="F233" s="2">
        <v>0</v>
      </c>
      <c r="G233" s="3">
        <f t="shared" si="0"/>
        <v>1104.4151200000001</v>
      </c>
      <c r="H233" s="3">
        <f t="shared" si="1"/>
        <v>0.88000000000010914</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1443.55</v>
      </c>
      <c r="D234" s="2">
        <f>'PR-RAS'!E238</f>
        <v>1658.43</v>
      </c>
      <c r="E234" s="2">
        <v>0</v>
      </c>
      <c r="F234" s="2">
        <v>0</v>
      </c>
      <c r="G234" s="3">
        <f t="shared" si="0"/>
        <v>1109.17553</v>
      </c>
      <c r="H234" s="3">
        <f t="shared" si="1"/>
        <v>0.88000000000010914</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12359.81</v>
      </c>
      <c r="D242" s="2">
        <f>'PR-RAS'!E246</f>
        <v>18711.060000000001</v>
      </c>
      <c r="E242" s="2">
        <v>0</v>
      </c>
      <c r="F242" s="2">
        <v>0</v>
      </c>
      <c r="G242" s="3">
        <f t="shared" si="0"/>
        <v>11997.44513</v>
      </c>
      <c r="H242" s="3">
        <f t="shared" si="1"/>
        <v>0.25000000000181899</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12359.81</v>
      </c>
      <c r="D243" s="2">
        <f>'PR-RAS'!E247</f>
        <v>18711.060000000001</v>
      </c>
      <c r="E243" s="2">
        <v>0</v>
      </c>
      <c r="F243" s="2">
        <v>0</v>
      </c>
      <c r="G243" s="3">
        <f t="shared" si="0"/>
        <v>12047.227059999999</v>
      </c>
      <c r="H243" s="3">
        <f t="shared" si="1"/>
        <v>0.25000000000181899</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8028.75</v>
      </c>
      <c r="D246" s="2">
        <f>'PR-RAS'!E250</f>
        <v>5126.28</v>
      </c>
      <c r="E246" s="2">
        <v>0</v>
      </c>
      <c r="F246" s="2">
        <v>0</v>
      </c>
      <c r="G246" s="3">
        <f t="shared" si="0"/>
        <v>4478.9209499999997</v>
      </c>
      <c r="H246" s="3">
        <f t="shared" si="1"/>
        <v>0.52999999999974534</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8028.75</v>
      </c>
      <c r="D247" s="2">
        <f>'PR-RAS'!E251</f>
        <v>5126.28</v>
      </c>
      <c r="E247" s="2">
        <v>0</v>
      </c>
      <c r="F247" s="2">
        <v>0</v>
      </c>
      <c r="G247" s="3">
        <f t="shared" si="0"/>
        <v>4497.2022599999991</v>
      </c>
      <c r="H247" s="3">
        <f t="shared" si="1"/>
        <v>0.52999999999974534</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15054.54</v>
      </c>
      <c r="D258" s="2">
        <f>'PR-RAS'!E262</f>
        <v>17010</v>
      </c>
      <c r="E258" s="2">
        <v>0</v>
      </c>
      <c r="F258" s="2">
        <v>0</v>
      </c>
      <c r="G258" s="3">
        <f t="shared" si="0"/>
        <v>12612.156780000001</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15054.54</v>
      </c>
      <c r="D265" s="2">
        <f>'PR-RAS'!E269</f>
        <v>17010</v>
      </c>
      <c r="E265" s="2">
        <v>0</v>
      </c>
      <c r="F265" s="2">
        <v>0</v>
      </c>
      <c r="G265" s="3">
        <f t="shared" si="0"/>
        <v>12955.67856</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7854.54</v>
      </c>
      <c r="D266" s="2">
        <f>'PR-RAS'!E270</f>
        <v>15690</v>
      </c>
      <c r="E266" s="2">
        <v>0</v>
      </c>
      <c r="F266" s="2">
        <v>0</v>
      </c>
      <c r="G266" s="3">
        <f t="shared" si="0"/>
        <v>10397.153100000001</v>
      </c>
      <c r="H266" s="3">
        <f t="shared" si="1"/>
        <v>0.46000000000003638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7200</v>
      </c>
      <c r="D267" s="2">
        <f>'PR-RAS'!E271</f>
        <v>1320</v>
      </c>
      <c r="E267" s="2">
        <v>0</v>
      </c>
      <c r="F267" s="2">
        <v>0</v>
      </c>
      <c r="G267" s="3">
        <f t="shared" si="0"/>
        <v>2617.44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184456.92</v>
      </c>
      <c r="D269" s="2">
        <f>'PR-RAS'!E273</f>
        <v>180787.16999999998</v>
      </c>
      <c r="E269" s="2">
        <v>0</v>
      </c>
      <c r="F269" s="2">
        <v>0</v>
      </c>
      <c r="G269" s="3">
        <f t="shared" si="0"/>
        <v>146336.37768000001</v>
      </c>
      <c r="H269" s="3">
        <f t="shared" si="1"/>
        <v>0.24999999997089617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45000.01</v>
      </c>
      <c r="D270" s="2">
        <f>'PR-RAS'!E274</f>
        <v>117823.65</v>
      </c>
      <c r="E270" s="2">
        <v>0</v>
      </c>
      <c r="F270" s="2">
        <v>0</v>
      </c>
      <c r="G270" s="3">
        <f t="shared" si="0"/>
        <v>75494.126390000005</v>
      </c>
      <c r="H270" s="3">
        <f t="shared" si="1"/>
        <v>0.36000000000785803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45000.01</v>
      </c>
      <c r="D271" s="2">
        <f>'PR-RAS'!E275</f>
        <v>117823.65</v>
      </c>
      <c r="E271" s="2">
        <v>0</v>
      </c>
      <c r="F271" s="2">
        <v>0</v>
      </c>
      <c r="G271" s="3">
        <f t="shared" si="0"/>
        <v>75774.773700000005</v>
      </c>
      <c r="H271" s="3">
        <f t="shared" si="1"/>
        <v>0.36000000000785803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139456.91</v>
      </c>
      <c r="D285" s="2">
        <f>'PR-RAS'!E289</f>
        <v>62963.519999999997</v>
      </c>
      <c r="E285" s="2">
        <v>0</v>
      </c>
      <c r="F285" s="2">
        <v>0</v>
      </c>
      <c r="G285" s="3">
        <f t="shared" si="12"/>
        <v>75369.041799999992</v>
      </c>
      <c r="H285" s="3">
        <f t="shared" si="13"/>
        <v>0.56999999999970896</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139456.91</v>
      </c>
      <c r="D286" s="2">
        <f>'PR-RAS'!E290</f>
        <v>62963.519999999997</v>
      </c>
      <c r="E286" s="2">
        <v>0</v>
      </c>
      <c r="F286" s="2">
        <v>0</v>
      </c>
      <c r="G286" s="3">
        <f t="shared" si="12"/>
        <v>75634.425749999995</v>
      </c>
      <c r="H286" s="3">
        <f t="shared" si="13"/>
        <v>0.56999999999970896</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536488.22</v>
      </c>
      <c r="D295" s="2">
        <f>'PR-RAS'!E299</f>
        <v>569774.48</v>
      </c>
      <c r="E295" s="2">
        <v>0</v>
      </c>
      <c r="F295" s="2">
        <v>0</v>
      </c>
      <c r="G295" s="3">
        <f t="shared" si="12"/>
        <v>492754.93091999996</v>
      </c>
      <c r="H295" s="3">
        <f t="shared" si="13"/>
        <v>0.69999999995343387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10024.810000000056</v>
      </c>
      <c r="D296" s="2">
        <f>'PR-RAS'!E300</f>
        <v>108972.5</v>
      </c>
      <c r="E296" s="2">
        <v>0</v>
      </c>
      <c r="F296" s="2">
        <v>0</v>
      </c>
      <c r="G296" s="3">
        <f t="shared" si="12"/>
        <v>67251.093950000009</v>
      </c>
      <c r="H296" s="3">
        <f t="shared" si="13"/>
        <v>0.68999999994412065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7972622.6799999997</v>
      </c>
      <c r="D298" s="2">
        <f>'PR-RAS'!E302</f>
        <v>7463272.6500000004</v>
      </c>
      <c r="E298" s="2">
        <v>0</v>
      </c>
      <c r="F298" s="2">
        <v>0</v>
      </c>
      <c r="G298" s="3">
        <f t="shared" si="12"/>
        <v>6801052.8900600001</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122764.25</v>
      </c>
      <c r="D300" s="2">
        <f>'PR-RAS'!E304</f>
        <v>834243.43000000017</v>
      </c>
      <c r="E300" s="2">
        <v>0</v>
      </c>
      <c r="F300" s="2">
        <v>0</v>
      </c>
      <c r="G300" s="3">
        <f t="shared" si="12"/>
        <v>535584.08189000003</v>
      </c>
      <c r="H300" s="3">
        <f t="shared" si="13"/>
        <v>0.68000000016763806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75.88000000000001</v>
      </c>
      <c r="E301" s="2">
        <v>0</v>
      </c>
      <c r="F301" s="2">
        <v>0</v>
      </c>
      <c r="G301" s="3">
        <f t="shared" si="12"/>
        <v>45.528000000000006</v>
      </c>
      <c r="H301" s="3">
        <f t="shared" si="13"/>
        <v>0.11999999999999034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34599.050000000003</v>
      </c>
      <c r="D303" s="2">
        <f>'PR-RAS'!E308</f>
        <v>45759.65</v>
      </c>
      <c r="E303" s="2">
        <v>0</v>
      </c>
      <c r="F303" s="2">
        <v>0</v>
      </c>
      <c r="G303" s="3">
        <f t="shared" si="12"/>
        <v>38087.741699999999</v>
      </c>
      <c r="H303" s="3">
        <f t="shared" si="13"/>
        <v>0.40000000000145519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32834</v>
      </c>
      <c r="D304" s="2">
        <f>'PR-RAS'!E309</f>
        <v>0</v>
      </c>
      <c r="E304" s="2">
        <v>0</v>
      </c>
      <c r="F304" s="2">
        <v>0</v>
      </c>
      <c r="G304" s="3">
        <f t="shared" si="12"/>
        <v>9948.7019999999993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32834</v>
      </c>
      <c r="D305" s="2">
        <f>'PR-RAS'!E310</f>
        <v>0</v>
      </c>
      <c r="E305" s="2">
        <v>0</v>
      </c>
      <c r="F305" s="2">
        <v>0</v>
      </c>
      <c r="G305" s="3">
        <f t="shared" si="12"/>
        <v>9981.5360000000001</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32834</v>
      </c>
      <c r="D306" s="2">
        <f>'PR-RAS'!E311</f>
        <v>0</v>
      </c>
      <c r="E306" s="2">
        <v>0</v>
      </c>
      <c r="F306" s="2">
        <v>0</v>
      </c>
      <c r="G306" s="3">
        <f t="shared" si="12"/>
        <v>10014.369999999999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1765.05</v>
      </c>
      <c r="D316" s="2">
        <f>'PR-RAS'!E321</f>
        <v>45759.65</v>
      </c>
      <c r="E316" s="2">
        <v>0</v>
      </c>
      <c r="F316" s="2">
        <v>0</v>
      </c>
      <c r="G316" s="3">
        <f t="shared" si="12"/>
        <v>29384.570250000001</v>
      </c>
      <c r="H316" s="3">
        <f t="shared" si="13"/>
        <v>0.39999999999849933</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1765.05</v>
      </c>
      <c r="D317" s="2">
        <f>'PR-RAS'!E322</f>
        <v>45759.65</v>
      </c>
      <c r="E317" s="2">
        <v>0</v>
      </c>
      <c r="F317" s="2">
        <v>0</v>
      </c>
      <c r="G317" s="3">
        <f t="shared" si="12"/>
        <v>29477.854600000002</v>
      </c>
      <c r="H317" s="3">
        <f t="shared" si="13"/>
        <v>0.39999999999849933</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1765.05</v>
      </c>
      <c r="D318" s="2">
        <f>'PR-RAS'!E323</f>
        <v>45759.65</v>
      </c>
      <c r="E318" s="2">
        <v>0</v>
      </c>
      <c r="F318" s="2">
        <v>0</v>
      </c>
      <c r="G318" s="3">
        <f t="shared" si="12"/>
        <v>29571.13895</v>
      </c>
      <c r="H318" s="3">
        <f t="shared" si="13"/>
        <v>0.39999999999849933</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143989.04</v>
      </c>
      <c r="D355" s="2">
        <f>'PR-RAS'!E360</f>
        <v>15675</v>
      </c>
      <c r="E355" s="2">
        <v>0</v>
      </c>
      <c r="F355" s="2">
        <v>0</v>
      </c>
      <c r="G355" s="3">
        <f t="shared" si="12"/>
        <v>62070.02016</v>
      </c>
      <c r="H355" s="3">
        <f t="shared" si="13"/>
        <v>4.0000000008149073E-2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143989.04</v>
      </c>
      <c r="D368" s="2">
        <f>'PR-RAS'!E373</f>
        <v>15675</v>
      </c>
      <c r="E368" s="2">
        <v>0</v>
      </c>
      <c r="F368" s="2">
        <v>0</v>
      </c>
      <c r="G368" s="3">
        <f t="shared" si="12"/>
        <v>64349.427680000001</v>
      </c>
      <c r="H368" s="3">
        <f t="shared" si="13"/>
        <v>4.0000000008149073E-2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143989.04</v>
      </c>
      <c r="D369" s="2">
        <f>'PR-RAS'!E374</f>
        <v>13875</v>
      </c>
      <c r="E369" s="2">
        <v>0</v>
      </c>
      <c r="F369" s="2">
        <v>0</v>
      </c>
      <c r="G369" s="3">
        <f t="shared" si="12"/>
        <v>63199.966720000004</v>
      </c>
      <c r="H369" s="3">
        <f t="shared" si="13"/>
        <v>4.0000000008149073E-2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143989.04</v>
      </c>
      <c r="D372" s="2">
        <f>'PR-RAS'!E377</f>
        <v>6375</v>
      </c>
      <c r="E372" s="2">
        <v>0</v>
      </c>
      <c r="F372" s="2">
        <v>0</v>
      </c>
      <c r="G372" s="3">
        <f t="shared" si="12"/>
        <v>58150.183840000005</v>
      </c>
      <c r="H372" s="3">
        <f t="shared" si="13"/>
        <v>4.0000000008149073E-2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7500</v>
      </c>
      <c r="E373" s="2">
        <v>0</v>
      </c>
      <c r="F373" s="2">
        <v>0</v>
      </c>
      <c r="G373" s="3">
        <f t="shared" si="12"/>
        <v>5580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1800</v>
      </c>
      <c r="E374" s="2">
        <v>0</v>
      </c>
      <c r="F374" s="2">
        <v>0</v>
      </c>
      <c r="G374" s="3">
        <f t="shared" si="12"/>
        <v>1342.8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1800</v>
      </c>
      <c r="E381" s="2">
        <v>0</v>
      </c>
      <c r="F381" s="2">
        <v>0</v>
      </c>
      <c r="G381" s="3">
        <f t="shared" si="12"/>
        <v>1368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30084.65</v>
      </c>
      <c r="E412" s="2">
        <v>0</v>
      </c>
      <c r="F412" s="2">
        <v>0</v>
      </c>
      <c r="G412" s="3">
        <f t="shared" si="12"/>
        <v>24729.582299999998</v>
      </c>
      <c r="H412" s="3">
        <f t="shared" si="13"/>
        <v>0.34999999999854481</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109389.99</v>
      </c>
      <c r="D413" s="2">
        <f>'PR-RAS'!E418</f>
        <v>0</v>
      </c>
      <c r="E413" s="2">
        <v>0</v>
      </c>
      <c r="F413" s="2">
        <v>0</v>
      </c>
      <c r="G413" s="3">
        <f t="shared" si="12"/>
        <v>45068.675880000003</v>
      </c>
      <c r="H413" s="3">
        <f t="shared" si="13"/>
        <v>9.9999999947613105E-3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7100794.21</v>
      </c>
      <c r="D415" s="2">
        <f>'PR-RAS'!E420</f>
        <v>7386819.3199999994</v>
      </c>
      <c r="E415" s="2">
        <v>0</v>
      </c>
      <c r="F415" s="2">
        <v>0</v>
      </c>
      <c r="G415" s="3">
        <f t="shared" si="12"/>
        <v>9056015.1998999994</v>
      </c>
      <c r="H415" s="3">
        <f t="shared" si="13"/>
        <v>0.52999999932944775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21304.09</v>
      </c>
      <c r="D416" s="2">
        <f>'PR-RAS'!E421</f>
        <v>22307.119999999995</v>
      </c>
      <c r="E416" s="2">
        <v>0</v>
      </c>
      <c r="F416" s="2">
        <v>0</v>
      </c>
      <c r="G416" s="3">
        <f t="shared" si="12"/>
        <v>27356.106949999994</v>
      </c>
      <c r="H416" s="3">
        <f t="shared" si="13"/>
        <v>0.20999999999548891</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581112.08000000007</v>
      </c>
      <c r="D417" s="2">
        <f>'PR-RAS'!E422</f>
        <v>724506.63</v>
      </c>
      <c r="E417" s="2">
        <v>0</v>
      </c>
      <c r="F417" s="2">
        <v>0</v>
      </c>
      <c r="G417" s="3">
        <f t="shared" si="12"/>
        <v>844532.14144000004</v>
      </c>
      <c r="H417" s="3">
        <f t="shared" si="13"/>
        <v>0.45000000006984919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680477.26</v>
      </c>
      <c r="D418" s="2">
        <f>'PR-RAS'!E423</f>
        <v>585449.48</v>
      </c>
      <c r="E418" s="2">
        <v>0</v>
      </c>
      <c r="F418" s="2">
        <v>0</v>
      </c>
      <c r="G418" s="3">
        <f t="shared" si="12"/>
        <v>772023.88373999996</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139057.15000000002</v>
      </c>
      <c r="E419" s="2">
        <v>0</v>
      </c>
      <c r="F419" s="2">
        <v>0</v>
      </c>
      <c r="G419" s="3">
        <f t="shared" si="12"/>
        <v>116251.77740000002</v>
      </c>
      <c r="H419" s="3">
        <f t="shared" si="13"/>
        <v>0.15000000002328306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99365.179999999935</v>
      </c>
      <c r="D420" s="2">
        <f>'PR-RAS'!E425</f>
        <v>0</v>
      </c>
      <c r="E420" s="2">
        <v>0</v>
      </c>
      <c r="F420" s="2">
        <v>0</v>
      </c>
      <c r="G420" s="3">
        <f t="shared" si="12"/>
        <v>41634.01041999997</v>
      </c>
      <c r="H420" s="3">
        <f t="shared" si="13"/>
        <v>0.17999999993480742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871828.46999999974</v>
      </c>
      <c r="D421" s="2">
        <f>'PR-RAS'!E426</f>
        <v>76453.330000001006</v>
      </c>
      <c r="E421" s="2">
        <v>0</v>
      </c>
      <c r="F421" s="2">
        <v>0</v>
      </c>
      <c r="G421" s="3">
        <f t="shared" si="12"/>
        <v>430388.75460000074</v>
      </c>
      <c r="H421" s="3">
        <f t="shared" si="13"/>
        <v>0.80000000074505806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144068.34</v>
      </c>
      <c r="D423" s="2">
        <f>'PR-RAS'!E428</f>
        <v>856550.55000000016</v>
      </c>
      <c r="E423" s="2">
        <v>0</v>
      </c>
      <c r="F423" s="2">
        <v>0</v>
      </c>
      <c r="G423" s="3">
        <f t="shared" si="12"/>
        <v>783725.5036800002</v>
      </c>
      <c r="H423" s="3">
        <f t="shared" si="13"/>
        <v>0.78999999983352609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581112.08000000007</v>
      </c>
      <c r="D637" s="2">
        <f>'PR-RAS'!E643</f>
        <v>724506.63</v>
      </c>
      <c r="E637" s="2">
        <v>0</v>
      </c>
      <c r="F637" s="2">
        <v>0</v>
      </c>
      <c r="G637" s="3">
        <f t="shared" si="14"/>
        <v>1291159.71624</v>
      </c>
      <c r="H637" s="3">
        <f t="shared" si="15"/>
        <v>0.45000000006984919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680477.26</v>
      </c>
      <c r="D638" s="2">
        <f>'PR-RAS'!E644</f>
        <v>585449.48</v>
      </c>
      <c r="E638" s="2">
        <v>0</v>
      </c>
      <c r="F638" s="2">
        <v>0</v>
      </c>
      <c r="G638" s="3">
        <f t="shared" si="14"/>
        <v>1179326.6521399999</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139057.15000000002</v>
      </c>
      <c r="E639" s="2">
        <v>0</v>
      </c>
      <c r="F639" s="2">
        <v>0</v>
      </c>
      <c r="G639" s="3">
        <f t="shared" si="14"/>
        <v>177436.92340000003</v>
      </c>
      <c r="H639" s="3">
        <f t="shared" si="15"/>
        <v>0.15000000002328306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99365.179999999935</v>
      </c>
      <c r="D640" s="2">
        <f>'PR-RAS'!E646</f>
        <v>0</v>
      </c>
      <c r="E640" s="2">
        <v>0</v>
      </c>
      <c r="F640" s="2">
        <v>0</v>
      </c>
      <c r="G640" s="3">
        <f t="shared" si="14"/>
        <v>63494.350019999962</v>
      </c>
      <c r="H640" s="3">
        <f t="shared" si="15"/>
        <v>0.17999999993480742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871828.46999999974</v>
      </c>
      <c r="D641" s="2">
        <f>'PR-RAS'!E647</f>
        <v>76453.330000001006</v>
      </c>
      <c r="E641" s="2">
        <v>0</v>
      </c>
      <c r="F641" s="2">
        <v>0</v>
      </c>
      <c r="G641" s="3">
        <f t="shared" si="14"/>
        <v>655830.48320000118</v>
      </c>
      <c r="H641" s="3">
        <f t="shared" si="15"/>
        <v>0.80000000074505806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772463.2899999998</v>
      </c>
      <c r="D643" s="2">
        <f>'PR-RAS'!E649</f>
        <v>215510.48000000103</v>
      </c>
      <c r="E643" s="2">
        <v>0</v>
      </c>
      <c r="F643" s="2">
        <v>0</v>
      </c>
      <c r="G643" s="3">
        <f t="shared" si="14"/>
        <v>772636.88850000117</v>
      </c>
      <c r="H643" s="3">
        <f t="shared" si="15"/>
        <v>0.7700000008335337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6.9999999999993179E-2</v>
      </c>
      <c r="E645" s="2">
        <v>0</v>
      </c>
      <c r="F645" s="2">
        <v>0</v>
      </c>
      <c r="G645" s="3">
        <f t="shared" si="14"/>
        <v>9.0159999999991219E-2</v>
      </c>
      <c r="H645" s="3">
        <f t="shared" si="15"/>
        <v>6.9999999999993179E-2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1106218.49</v>
      </c>
      <c r="D646" s="2">
        <f>'PR-RAS'!E653</f>
        <v>256073.2</v>
      </c>
      <c r="E646" s="2">
        <v>0</v>
      </c>
      <c r="F646" s="2">
        <v>0</v>
      </c>
      <c r="G646" s="3">
        <f t="shared" si="14"/>
        <v>1043845.3540500001</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666074.1</v>
      </c>
      <c r="D647" s="2">
        <f>'PR-RAS'!E654</f>
        <v>735772.98</v>
      </c>
      <c r="E647" s="2">
        <v>0</v>
      </c>
      <c r="F647" s="2">
        <v>0</v>
      </c>
      <c r="G647" s="3">
        <f t="shared" si="14"/>
        <v>1380902.5587600002</v>
      </c>
      <c r="H647" s="3">
        <f t="shared" si="15"/>
        <v>0.11999999999534339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905619.21</v>
      </c>
      <c r="D648" s="2">
        <f>'PR-RAS'!E655</f>
        <v>614380.79</v>
      </c>
      <c r="E648" s="2">
        <v>0</v>
      </c>
      <c r="F648" s="2">
        <v>0</v>
      </c>
      <c r="G648" s="3">
        <f t="shared" si="14"/>
        <v>1380944.3711300001</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866673.37999999989</v>
      </c>
      <c r="D649" s="2">
        <f>'PR-RAS'!E656</f>
        <v>377465.3899999999</v>
      </c>
      <c r="E649" s="2">
        <v>0</v>
      </c>
      <c r="F649" s="2">
        <v>0</v>
      </c>
      <c r="G649" s="3">
        <f t="shared" si="14"/>
        <v>1050799.4956799999</v>
      </c>
      <c r="H649" s="3">
        <f t="shared" si="15"/>
        <v>0.76999999978579581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37</v>
      </c>
      <c r="D650" s="2">
        <f>'PR-RAS'!E657</f>
        <v>38</v>
      </c>
      <c r="E650" s="2">
        <v>0</v>
      </c>
      <c r="F650" s="2">
        <v>0</v>
      </c>
      <c r="G650" s="3">
        <f t="shared" si="14"/>
        <v>73.337000000000003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37</v>
      </c>
      <c r="D652" s="2">
        <f>'PR-RAS'!E659</f>
        <v>38</v>
      </c>
      <c r="E652" s="2">
        <v>0</v>
      </c>
      <c r="F652" s="2">
        <v>0</v>
      </c>
      <c r="G652" s="3">
        <f t="shared" si="14"/>
        <v>73.563000000000002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680.91</v>
      </c>
      <c r="E655" s="2">
        <v>0</v>
      </c>
      <c r="F655" s="2">
        <v>0</v>
      </c>
      <c r="G655" s="3">
        <f t="shared" si="14"/>
        <v>890.63027999999997</v>
      </c>
      <c r="H655" s="3">
        <f t="shared" si="15"/>
        <v>9.0000000000031832E-2</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1084.8</v>
      </c>
      <c r="E656" s="2">
        <v>0</v>
      </c>
      <c r="F656" s="2">
        <v>0</v>
      </c>
      <c r="G656" s="3">
        <f t="shared" ref="G656:G657" si="16">(B656/1000)*(C656*1+D656*2)</f>
        <v>1421.088</v>
      </c>
      <c r="H656" s="3">
        <f t="shared" ref="H656:H657" si="17">ABS(C656-ROUND(C656,0))+ABS(D656-ROUND(D656,0))</f>
        <v>0.20000000000004547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27036.62</v>
      </c>
      <c r="D657" s="2">
        <f>'PR-RAS'!E664</f>
        <v>3519.23</v>
      </c>
      <c r="E657" s="2">
        <v>0</v>
      </c>
      <c r="F657" s="2">
        <v>0</v>
      </c>
      <c r="G657" s="3">
        <f t="shared" si="16"/>
        <v>22353.252480000003</v>
      </c>
      <c r="H657" s="3">
        <f t="shared" si="17"/>
        <v>0.61000000000103682</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5095.5</v>
      </c>
      <c r="D662" s="2">
        <f>'PR-RAS'!E669</f>
        <v>6426.12</v>
      </c>
      <c r="E662" s="2">
        <v>0</v>
      </c>
      <c r="F662" s="2">
        <v>0</v>
      </c>
      <c r="G662" s="3">
        <f t="shared" si="14"/>
        <v>11863.456139999998</v>
      </c>
      <c r="H662" s="3">
        <f t="shared" si="15"/>
        <v>0.61999999999989086</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9000</v>
      </c>
      <c r="D663" s="2">
        <f>'PR-RAS'!E670</f>
        <v>4300</v>
      </c>
      <c r="E663" s="2">
        <v>0</v>
      </c>
      <c r="F663" s="2">
        <v>0</v>
      </c>
      <c r="G663" s="3">
        <f t="shared" si="14"/>
        <v>11651.2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11799.4</v>
      </c>
      <c r="E666" s="2">
        <v>0</v>
      </c>
      <c r="F666" s="2">
        <v>0</v>
      </c>
      <c r="G666" s="3">
        <f t="shared" si="14"/>
        <v>15693.202000000001</v>
      </c>
      <c r="H666" s="3">
        <f t="shared" si="15"/>
        <v>0.3999999999996362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105459.75</v>
      </c>
      <c r="D695" s="2">
        <f>'PR-RAS'!E702</f>
        <v>234633.75</v>
      </c>
      <c r="E695" s="2">
        <v>0</v>
      </c>
      <c r="F695" s="2">
        <v>0</v>
      </c>
      <c r="G695" s="3">
        <f t="shared" si="14"/>
        <v>398860.71149999998</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13381.5</v>
      </c>
      <c r="D704" s="2">
        <f>'PR-RAS'!E711</f>
        <v>14200.44</v>
      </c>
      <c r="E704" s="2">
        <v>0</v>
      </c>
      <c r="F704" s="2">
        <v>0</v>
      </c>
      <c r="G704" s="3">
        <f t="shared" ref="G704:G707" si="20">(B704/1000)*(C704*1+D704*2)</f>
        <v>29373.013140000003</v>
      </c>
      <c r="H704" s="3">
        <f t="shared" ref="H704:H707" si="21">ABS(C704-ROUND(C704,0))+ABS(D704-ROUND(D704,0))</f>
        <v>0.94000000000050932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2.02</v>
      </c>
      <c r="E705" s="2">
        <v>0</v>
      </c>
      <c r="F705" s="2">
        <v>0</v>
      </c>
      <c r="G705" s="3">
        <f t="shared" si="20"/>
        <v>2.84416</v>
      </c>
      <c r="H705" s="3">
        <f t="shared" si="21"/>
        <v>2.0000000000000018E-2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300</v>
      </c>
      <c r="D726" s="2">
        <f>'PR-RAS'!E733</f>
        <v>0</v>
      </c>
      <c r="E726" s="2">
        <v>0</v>
      </c>
      <c r="F726" s="2">
        <v>0</v>
      </c>
      <c r="G726" s="3">
        <f t="shared" si="14"/>
        <v>217.5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1340.82</v>
      </c>
      <c r="D727" s="2">
        <f>'PR-RAS'!E734</f>
        <v>1199.69</v>
      </c>
      <c r="E727" s="2">
        <v>0</v>
      </c>
      <c r="F727" s="2">
        <v>0</v>
      </c>
      <c r="G727" s="3">
        <f t="shared" si="14"/>
        <v>2715.3851999999997</v>
      </c>
      <c r="H727" s="3">
        <f t="shared" si="15"/>
        <v>0.49000000000000909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445.86</v>
      </c>
      <c r="D734" s="2">
        <f>'PR-RAS'!E741</f>
        <v>2893.71</v>
      </c>
      <c r="E734" s="2">
        <v>0</v>
      </c>
      <c r="F734" s="2">
        <v>0</v>
      </c>
      <c r="G734" s="3">
        <f t="shared" si="14"/>
        <v>4568.99424</v>
      </c>
      <c r="H734" s="3">
        <f t="shared" si="15"/>
        <v>0.42999999999994998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1080.5</v>
      </c>
      <c r="D735" s="2">
        <f>'PR-RAS'!E742</f>
        <v>0</v>
      </c>
      <c r="E735" s="2">
        <v>0</v>
      </c>
      <c r="F735" s="2">
        <v>0</v>
      </c>
      <c r="G735" s="3">
        <f t="shared" si="14"/>
        <v>793.08699999999999</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1443.55</v>
      </c>
      <c r="D775" s="2">
        <f>'PR-RAS'!E782</f>
        <v>1658.43</v>
      </c>
      <c r="E775" s="2">
        <v>0</v>
      </c>
      <c r="F775" s="2">
        <v>0</v>
      </c>
      <c r="G775" s="3">
        <f t="shared" si="14"/>
        <v>3684.5573399999998</v>
      </c>
      <c r="H775" s="3">
        <f t="shared" si="15"/>
        <v>0.88000000000010914</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3830</v>
      </c>
      <c r="D836" s="2">
        <f>'PR-RAS'!E843</f>
        <v>4290</v>
      </c>
      <c r="E836" s="2">
        <v>0</v>
      </c>
      <c r="F836" s="2">
        <v>0</v>
      </c>
      <c r="G836" s="3">
        <f t="shared" si="14"/>
        <v>10362.35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8400</v>
      </c>
      <c r="E839" s="2">
        <v>0</v>
      </c>
      <c r="F839" s="2">
        <v>0</v>
      </c>
      <c r="G839" s="3">
        <f t="shared" si="34"/>
        <v>14078.4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3900</v>
      </c>
      <c r="D841" s="2">
        <f>'PR-RAS'!E848</f>
        <v>3000</v>
      </c>
      <c r="E841" s="2">
        <v>0</v>
      </c>
      <c r="F841" s="2">
        <v>0</v>
      </c>
      <c r="G841" s="3">
        <f t="shared" si="34"/>
        <v>8316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124.54</v>
      </c>
      <c r="D843" s="2">
        <f>'PR-RAS'!E850</f>
        <v>0</v>
      </c>
      <c r="E843" s="2">
        <v>0</v>
      </c>
      <c r="F843" s="2">
        <v>0</v>
      </c>
      <c r="G843" s="3">
        <f t="shared" si="34"/>
        <v>104.86268</v>
      </c>
      <c r="H843" s="3">
        <f t="shared" si="35"/>
        <v>0.45999999999999375</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1700</v>
      </c>
      <c r="D844" s="2">
        <f>'PR-RAS'!E851</f>
        <v>1320</v>
      </c>
      <c r="E844" s="2">
        <v>0</v>
      </c>
      <c r="F844" s="2">
        <v>0</v>
      </c>
      <c r="G844" s="3">
        <f t="shared" si="34"/>
        <v>3658.62</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5000</v>
      </c>
      <c r="D846" s="2">
        <f>'PR-RAS'!E853</f>
        <v>0</v>
      </c>
      <c r="E846" s="2">
        <v>0</v>
      </c>
      <c r="F846" s="2">
        <v>0</v>
      </c>
      <c r="G846" s="3">
        <f t="shared" si="34"/>
        <v>4225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500</v>
      </c>
      <c r="D848" s="2">
        <f>'PR-RAS'!E855</f>
        <v>0</v>
      </c>
      <c r="E848" s="2">
        <v>0</v>
      </c>
      <c r="F848" s="2">
        <v>0</v>
      </c>
      <c r="G848" s="3">
        <f t="shared" si="34"/>
        <v>423.5</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139456.91</v>
      </c>
      <c r="D850" s="2">
        <f>'PR-RAS'!E857</f>
        <v>62963.519999999997</v>
      </c>
      <c r="E850" s="2">
        <v>0</v>
      </c>
      <c r="F850" s="2">
        <v>0</v>
      </c>
      <c r="G850" s="3">
        <f t="shared" si="34"/>
        <v>225310.97355</v>
      </c>
      <c r="H850" s="3">
        <f t="shared" si="35"/>
        <v>0.56999999999970896</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190350.71</v>
      </c>
      <c r="D1581" s="7"/>
      <c r="E1581" s="7">
        <v>0</v>
      </c>
      <c r="F1581" s="7">
        <v>0</v>
      </c>
      <c r="G1581" s="8">
        <f t="shared" ref="G1581:G1685" si="70">B1581/1000*C1581</f>
        <v>190.35070999999999</v>
      </c>
      <c r="H1581" s="8">
        <f t="shared" ref="H1581:H1685" si="71">ABS(C1581-ROUND(C1581,0))</f>
        <v>0.29000000000814907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585653.76000000001</v>
      </c>
      <c r="D1582" s="2">
        <v>0</v>
      </c>
      <c r="E1582" s="2">
        <v>0</v>
      </c>
      <c r="F1582" s="2">
        <v>0</v>
      </c>
      <c r="G1582" s="3">
        <f t="shared" si="70"/>
        <v>1171.3075200000001</v>
      </c>
      <c r="H1582" s="3">
        <f t="shared" si="71"/>
        <v>0.23999999999068677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565502.94000000006</v>
      </c>
      <c r="D1584" s="2">
        <v>0</v>
      </c>
      <c r="E1584" s="2">
        <v>0</v>
      </c>
      <c r="F1584" s="2">
        <v>0</v>
      </c>
      <c r="G1584" s="3">
        <f t="shared" si="70"/>
        <v>2262.0117600000003</v>
      </c>
      <c r="H1584" s="3">
        <f t="shared" si="71"/>
        <v>5.9999999939464033E-2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165015.5</v>
      </c>
      <c r="D1585" s="2">
        <v>0</v>
      </c>
      <c r="E1585" s="2">
        <v>0</v>
      </c>
      <c r="F1585" s="2">
        <v>0</v>
      </c>
      <c r="G1585" s="3">
        <f t="shared" si="70"/>
        <v>825.07749999999999</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180837.54</v>
      </c>
      <c r="D1586" s="2">
        <v>0</v>
      </c>
      <c r="E1586" s="2">
        <v>0</v>
      </c>
      <c r="F1586" s="2">
        <v>0</v>
      </c>
      <c r="G1586" s="3">
        <f t="shared" si="70"/>
        <v>1085.0252400000002</v>
      </c>
      <c r="H1586" s="3">
        <f t="shared" si="71"/>
        <v>0.45999999999185093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1483.24</v>
      </c>
      <c r="D1587" s="2">
        <v>0</v>
      </c>
      <c r="E1587" s="2">
        <v>0</v>
      </c>
      <c r="F1587" s="2">
        <v>0</v>
      </c>
      <c r="G1587" s="3">
        <f t="shared" si="70"/>
        <v>10.382680000000001</v>
      </c>
      <c r="H1587" s="3">
        <f t="shared" si="71"/>
        <v>0.24000000000000909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20369.490000000002</v>
      </c>
      <c r="D1589" s="2">
        <v>0</v>
      </c>
      <c r="E1589" s="2">
        <v>0</v>
      </c>
      <c r="F1589" s="2">
        <v>0</v>
      </c>
      <c r="G1589" s="3">
        <f>B1589/1000*C1589</f>
        <v>183.32541000000001</v>
      </c>
      <c r="H1589" s="3">
        <f>ABS(C1589-ROUND(C1589,0))</f>
        <v>0.49000000000160071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17010</v>
      </c>
      <c r="D1590" s="2">
        <v>0</v>
      </c>
      <c r="E1590" s="2">
        <v>0</v>
      </c>
      <c r="F1590" s="2">
        <v>0</v>
      </c>
      <c r="G1590" s="3">
        <f t="shared" si="70"/>
        <v>170.1</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180787.17</v>
      </c>
      <c r="D1591" s="2">
        <v>0</v>
      </c>
      <c r="E1591" s="2">
        <v>0</v>
      </c>
      <c r="F1591" s="2">
        <v>0</v>
      </c>
      <c r="G1591" s="3">
        <f t="shared" si="70"/>
        <v>1988.65887</v>
      </c>
      <c r="H1591" s="3">
        <f t="shared" si="71"/>
        <v>0.17000000001280569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15675</v>
      </c>
      <c r="D1593" s="2">
        <v>0</v>
      </c>
      <c r="E1593" s="2">
        <v>0</v>
      </c>
      <c r="F1593" s="2">
        <v>0</v>
      </c>
      <c r="G1593" s="3">
        <f t="shared" si="70"/>
        <v>203.77499999999998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4475.82</v>
      </c>
      <c r="D1600" s="2">
        <v>0</v>
      </c>
      <c r="E1600" s="2">
        <v>0</v>
      </c>
      <c r="F1600" s="2">
        <v>0</v>
      </c>
      <c r="G1600" s="3">
        <f>B1600/1000*C1600</f>
        <v>89.51639999999999</v>
      </c>
      <c r="H1600" s="3">
        <f>ABS(C1600-ROUND(C1600,0))</f>
        <v>0.18000000000029104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602497.72</v>
      </c>
      <c r="D1601" s="2">
        <v>0</v>
      </c>
      <c r="E1601" s="2">
        <v>0</v>
      </c>
      <c r="F1601" s="2">
        <v>0</v>
      </c>
      <c r="G1601" s="3">
        <f t="shared" si="70"/>
        <v>12652.45212</v>
      </c>
      <c r="H1601" s="3">
        <f t="shared" si="71"/>
        <v>0.28000000002793968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494370.57999999996</v>
      </c>
      <c r="D1603" s="2">
        <v>0</v>
      </c>
      <c r="E1603" s="2">
        <v>0</v>
      </c>
      <c r="F1603" s="2">
        <v>0</v>
      </c>
      <c r="G1603" s="3">
        <f t="shared" si="70"/>
        <v>11370.52334</v>
      </c>
      <c r="H1603" s="3">
        <f t="shared" si="71"/>
        <v>0.42000000004190952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161849.46</v>
      </c>
      <c r="D1604" s="2">
        <v>0</v>
      </c>
      <c r="E1604" s="2">
        <v>0</v>
      </c>
      <c r="F1604" s="2">
        <v>0</v>
      </c>
      <c r="G1604" s="3">
        <f t="shared" si="70"/>
        <v>3884.3870400000001</v>
      </c>
      <c r="H1604" s="3">
        <f t="shared" si="71"/>
        <v>0.45999999999185093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167118.14000000001</v>
      </c>
      <c r="D1605" s="2">
        <v>0</v>
      </c>
      <c r="E1605" s="2">
        <v>0</v>
      </c>
      <c r="F1605" s="2">
        <v>0</v>
      </c>
      <c r="G1605" s="3">
        <f t="shared" si="70"/>
        <v>4177.9535000000005</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1545.32</v>
      </c>
      <c r="D1606" s="2">
        <v>0</v>
      </c>
      <c r="E1606" s="2">
        <v>0</v>
      </c>
      <c r="F1606" s="2">
        <v>0</v>
      </c>
      <c r="G1606" s="3">
        <f t="shared" si="70"/>
        <v>40.178319999999999</v>
      </c>
      <c r="H1606" s="3">
        <f t="shared" si="71"/>
        <v>0.31999999999993634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891</v>
      </c>
      <c r="D1607" s="2">
        <v>0</v>
      </c>
      <c r="E1607" s="2">
        <v>0</v>
      </c>
      <c r="F1607" s="2">
        <v>0</v>
      </c>
      <c r="G1607" s="3">
        <f t="shared" si="70"/>
        <v>24.056999999999999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20369.490000000002</v>
      </c>
      <c r="D1608" s="2">
        <v>0</v>
      </c>
      <c r="E1608" s="2">
        <v>0</v>
      </c>
      <c r="F1608" s="2">
        <v>0</v>
      </c>
      <c r="G1608" s="3">
        <f>B1608/1000*C1608</f>
        <v>570.34572000000003</v>
      </c>
      <c r="H1608" s="3">
        <f>ABS(C1608-ROUND(C1608,0))</f>
        <v>0.49000000000160071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17060</v>
      </c>
      <c r="D1609" s="2">
        <v>0</v>
      </c>
      <c r="E1609" s="2">
        <v>0</v>
      </c>
      <c r="F1609" s="2">
        <v>0</v>
      </c>
      <c r="G1609" s="3">
        <f t="shared" si="70"/>
        <v>494.74</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125537.17</v>
      </c>
      <c r="D1610" s="2">
        <v>0</v>
      </c>
      <c r="E1610" s="2">
        <v>0</v>
      </c>
      <c r="F1610" s="2">
        <v>0</v>
      </c>
      <c r="G1610" s="3">
        <f t="shared" si="70"/>
        <v>3766.1151</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88437.05</v>
      </c>
      <c r="D1612" s="2">
        <v>0</v>
      </c>
      <c r="E1612" s="2">
        <v>0</v>
      </c>
      <c r="F1612" s="2">
        <v>0</v>
      </c>
      <c r="G1612" s="3">
        <f t="shared" si="70"/>
        <v>2829.9856</v>
      </c>
      <c r="H1612" s="3">
        <f t="shared" si="71"/>
        <v>5.0000000002910383E-2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19690.09</v>
      </c>
      <c r="D1619" s="2">
        <v>0</v>
      </c>
      <c r="E1619" s="2">
        <v>0</v>
      </c>
      <c r="F1619" s="2">
        <v>0</v>
      </c>
      <c r="G1619" s="3">
        <f>B1619/1000*C1619</f>
        <v>767.91350999999997</v>
      </c>
      <c r="H1619" s="3">
        <f>ABS(C1619-ROUND(C1619,0))</f>
        <v>9.0000000000145519E-2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173506.75</v>
      </c>
      <c r="D1620" s="2">
        <v>0</v>
      </c>
      <c r="E1620" s="2">
        <v>0</v>
      </c>
      <c r="F1620" s="2">
        <v>0</v>
      </c>
      <c r="G1620" s="3">
        <f t="shared" si="70"/>
        <v>6940.27</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80833.670000000013</v>
      </c>
      <c r="D1621" s="2">
        <v>0</v>
      </c>
      <c r="E1621" s="2">
        <v>0</v>
      </c>
      <c r="F1621" s="2">
        <v>0</v>
      </c>
      <c r="G1621" s="3">
        <f t="shared" si="70"/>
        <v>3314.1804700000007</v>
      </c>
      <c r="H1621" s="3">
        <f t="shared" si="71"/>
        <v>0.32999999998719431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72989.350000000006</v>
      </c>
      <c r="D1627" s="2">
        <v>0</v>
      </c>
      <c r="E1627" s="2">
        <v>0</v>
      </c>
      <c r="F1627" s="2">
        <v>0</v>
      </c>
      <c r="G1627" s="3">
        <f t="shared" si="70"/>
        <v>3430.4994500000003</v>
      </c>
      <c r="H1627" s="3">
        <f t="shared" si="71"/>
        <v>0.35000000000582077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17589.349999999999</v>
      </c>
      <c r="D1633" s="2">
        <v>0</v>
      </c>
      <c r="E1633" s="2">
        <v>0</v>
      </c>
      <c r="F1633" s="2">
        <v>0</v>
      </c>
      <c r="G1633" s="3">
        <f t="shared" si="70"/>
        <v>932.23554999999988</v>
      </c>
      <c r="H1633" s="3">
        <f t="shared" si="71"/>
        <v>0.34999999999854481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17589.349999999999</v>
      </c>
      <c r="D1634" s="2">
        <v>0</v>
      </c>
      <c r="E1634" s="2">
        <v>0</v>
      </c>
      <c r="F1634" s="2">
        <v>0</v>
      </c>
      <c r="G1634" s="3">
        <f t="shared" si="70"/>
        <v>949.82489999999996</v>
      </c>
      <c r="H1634" s="3">
        <f t="shared" si="71"/>
        <v>0.34999999999854481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150</v>
      </c>
      <c r="D1653" s="2">
        <v>0</v>
      </c>
      <c r="E1653" s="2">
        <v>0</v>
      </c>
      <c r="F1653" s="2">
        <v>0</v>
      </c>
      <c r="G1653" s="3">
        <f t="shared" si="70"/>
        <v>10.95</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50</v>
      </c>
      <c r="D1655" s="2">
        <v>0</v>
      </c>
      <c r="E1655" s="2">
        <v>0</v>
      </c>
      <c r="F1655" s="2">
        <v>0</v>
      </c>
      <c r="G1655" s="3">
        <f t="shared" si="70"/>
        <v>3.75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100</v>
      </c>
      <c r="D1657" s="2">
        <v>0</v>
      </c>
      <c r="E1657" s="2">
        <v>0</v>
      </c>
      <c r="F1657" s="2">
        <v>0</v>
      </c>
      <c r="G1657" s="3">
        <f t="shared" si="70"/>
        <v>7.7</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55250</v>
      </c>
      <c r="D1658" s="2">
        <v>0</v>
      </c>
      <c r="E1658" s="2">
        <v>0</v>
      </c>
      <c r="F1658" s="2">
        <v>0</v>
      </c>
      <c r="G1658" s="3">
        <f t="shared" si="70"/>
        <v>4309.5</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55250</v>
      </c>
      <c r="D1659" s="2">
        <v>0</v>
      </c>
      <c r="E1659" s="2">
        <v>0</v>
      </c>
      <c r="F1659" s="2">
        <v>0</v>
      </c>
      <c r="G1659" s="3">
        <f t="shared" si="70"/>
        <v>4364.75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7844.32</v>
      </c>
      <c r="D1679" s="2">
        <v>0</v>
      </c>
      <c r="E1679" s="2">
        <v>0</v>
      </c>
      <c r="F1679" s="2">
        <v>0</v>
      </c>
      <c r="G1679" s="3">
        <f>B1679/1000*C1679</f>
        <v>776.58767999999998</v>
      </c>
      <c r="H1679" s="3">
        <f>ABS(C1679-ROUND(C1679,0))</f>
        <v>0.31999999999970896</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92673.08</v>
      </c>
      <c r="D1680" s="2">
        <v>0</v>
      </c>
      <c r="E1680" s="2">
        <v>0</v>
      </c>
      <c r="F1680" s="2">
        <v>0</v>
      </c>
      <c r="G1680" s="3">
        <f t="shared" si="70"/>
        <v>9267.3080000000009</v>
      </c>
      <c r="H1680" s="3">
        <f t="shared" si="71"/>
        <v>8.000000000174623E-2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92673.08</v>
      </c>
      <c r="D1682" s="2">
        <v>0</v>
      </c>
      <c r="E1682" s="2">
        <v>0</v>
      </c>
      <c r="F1682" s="2">
        <v>0</v>
      </c>
      <c r="G1682" s="3">
        <f t="shared" si="70"/>
        <v>9452.65416</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2020</v>
      </c>
      <c r="B1" s="406"/>
      <c r="C1" s="406"/>
    </row>
    <row r="2" spans="1:16" ht="33" customHeight="1" x14ac:dyDescent="0.25">
      <c r="A2" s="407" t="s">
        <v>2021</v>
      </c>
      <c r="B2" s="408"/>
      <c r="C2" s="405"/>
      <c r="D2" s="5"/>
      <c r="E2" s="5"/>
      <c r="F2" s="5"/>
      <c r="G2" s="5"/>
      <c r="H2" s="5"/>
      <c r="I2" s="5"/>
      <c r="J2" s="5"/>
      <c r="K2" s="5"/>
      <c r="L2" s="5"/>
      <c r="M2" s="5"/>
      <c r="N2" s="5"/>
      <c r="O2" s="5"/>
      <c r="P2" s="5"/>
    </row>
    <row r="3" spans="1:16" ht="18.75" customHeight="1" x14ac:dyDescent="0.25">
      <c r="A3" s="222" t="s">
        <v>2022</v>
      </c>
      <c r="B3" s="409" t="s">
        <v>2023</v>
      </c>
      <c r="C3" s="405"/>
      <c r="D3" s="5"/>
      <c r="E3" s="5"/>
      <c r="F3" s="5"/>
      <c r="G3" s="5"/>
      <c r="H3" s="5"/>
      <c r="I3" s="5"/>
      <c r="J3" s="5"/>
      <c r="K3" s="5"/>
      <c r="L3" s="5"/>
      <c r="M3" s="5"/>
      <c r="N3" s="5"/>
      <c r="O3" s="5"/>
      <c r="P3" s="5"/>
    </row>
    <row r="4" spans="1:16" ht="37.5" hidden="1" customHeight="1" x14ac:dyDescent="0.25">
      <c r="A4" s="223" t="s">
        <v>2024</v>
      </c>
      <c r="B4" s="404" t="s">
        <v>2025</v>
      </c>
      <c r="C4" s="405"/>
      <c r="D4" s="5"/>
      <c r="E4" s="5"/>
      <c r="F4" s="5"/>
      <c r="G4" s="5"/>
      <c r="H4" s="5"/>
      <c r="I4" s="5"/>
      <c r="J4" s="5"/>
      <c r="K4" s="5"/>
      <c r="L4" s="5"/>
      <c r="M4" s="5"/>
      <c r="N4" s="5"/>
      <c r="O4" s="5"/>
      <c r="P4" s="5"/>
    </row>
    <row r="5" spans="1:16" ht="48" hidden="1" customHeight="1" x14ac:dyDescent="0.25">
      <c r="A5" s="223" t="s">
        <v>2024</v>
      </c>
      <c r="B5" s="404" t="s">
        <v>2026</v>
      </c>
      <c r="C5" s="405"/>
      <c r="D5" s="5"/>
      <c r="E5" s="5"/>
      <c r="F5" s="5"/>
      <c r="G5" s="5"/>
      <c r="H5" s="5"/>
      <c r="I5" s="5"/>
      <c r="J5" s="5"/>
      <c r="K5" s="5"/>
      <c r="L5" s="5"/>
      <c r="M5" s="5"/>
      <c r="N5" s="5"/>
      <c r="O5" s="5"/>
      <c r="P5" s="5"/>
    </row>
    <row r="6" spans="1:16" ht="59.25" hidden="1" customHeight="1" x14ac:dyDescent="0.25">
      <c r="A6" s="223" t="s">
        <v>2024</v>
      </c>
      <c r="B6" s="404" t="s">
        <v>2027</v>
      </c>
      <c r="C6" s="405"/>
      <c r="D6" s="5"/>
      <c r="E6" s="5"/>
      <c r="F6" s="5"/>
      <c r="G6" s="5"/>
      <c r="H6" s="5"/>
      <c r="I6" s="5"/>
      <c r="J6" s="5"/>
      <c r="K6" s="5"/>
      <c r="L6" s="5"/>
      <c r="M6" s="5"/>
      <c r="N6" s="5"/>
      <c r="O6" s="5"/>
      <c r="P6" s="5"/>
    </row>
    <row r="7" spans="1:16" ht="48" hidden="1" customHeight="1" x14ac:dyDescent="0.25">
      <c r="A7" s="223" t="s">
        <v>2028</v>
      </c>
      <c r="B7" s="404" t="s">
        <v>2029</v>
      </c>
      <c r="C7" s="405"/>
      <c r="D7" s="5"/>
      <c r="E7" s="5"/>
      <c r="F7" s="5"/>
      <c r="G7" s="5"/>
      <c r="H7" s="5"/>
      <c r="I7" s="5"/>
      <c r="J7" s="5"/>
      <c r="K7" s="5"/>
      <c r="L7" s="5"/>
      <c r="M7" s="5"/>
      <c r="N7" s="5"/>
      <c r="O7" s="5"/>
      <c r="P7" s="5"/>
    </row>
    <row r="8" spans="1:16" ht="41.25" hidden="1" customHeight="1" x14ac:dyDescent="0.25">
      <c r="A8" s="223" t="s">
        <v>2030</v>
      </c>
      <c r="B8" s="404" t="s">
        <v>2031</v>
      </c>
      <c r="C8" s="405"/>
      <c r="D8" s="5"/>
      <c r="E8" s="5"/>
      <c r="F8" s="5"/>
      <c r="G8" s="5"/>
      <c r="H8" s="5"/>
      <c r="I8" s="5"/>
      <c r="J8" s="5"/>
      <c r="K8" s="5"/>
      <c r="L8" s="5"/>
      <c r="M8" s="5"/>
      <c r="N8" s="5"/>
      <c r="O8" s="5"/>
      <c r="P8" s="5"/>
    </row>
    <row r="9" spans="1:16" ht="59.25" hidden="1" customHeight="1" x14ac:dyDescent="0.25">
      <c r="A9" s="223" t="s">
        <v>2032</v>
      </c>
      <c r="B9" s="404" t="s">
        <v>2033</v>
      </c>
      <c r="C9" s="405"/>
      <c r="D9" s="5"/>
      <c r="E9" s="5"/>
      <c r="F9" s="5"/>
      <c r="G9" s="5"/>
      <c r="H9" s="5"/>
      <c r="I9" s="5"/>
      <c r="J9" s="5"/>
      <c r="K9" s="5"/>
      <c r="L9" s="5"/>
      <c r="M9" s="5"/>
      <c r="N9" s="5"/>
      <c r="O9" s="5"/>
      <c r="P9" s="5"/>
    </row>
    <row r="10" spans="1:16" ht="61.5" hidden="1" customHeight="1" x14ac:dyDescent="0.25">
      <c r="A10" s="223" t="s">
        <v>2032</v>
      </c>
      <c r="B10" s="404" t="s">
        <v>2034</v>
      </c>
      <c r="C10" s="405"/>
      <c r="D10" s="5"/>
      <c r="E10" s="5"/>
      <c r="F10" s="5"/>
      <c r="G10" s="5"/>
      <c r="H10" s="5"/>
      <c r="I10" s="5"/>
      <c r="J10" s="5"/>
      <c r="K10" s="5"/>
      <c r="L10" s="5"/>
      <c r="M10" s="5"/>
      <c r="N10" s="5"/>
      <c r="O10" s="5"/>
      <c r="P10" s="5"/>
    </row>
    <row r="11" spans="1:16" ht="43.5" hidden="1" customHeight="1" x14ac:dyDescent="0.25">
      <c r="A11" s="223" t="s">
        <v>2032</v>
      </c>
      <c r="B11" s="404" t="s">
        <v>2035</v>
      </c>
      <c r="C11" s="405"/>
      <c r="D11" s="5"/>
      <c r="E11" s="5"/>
      <c r="F11" s="5"/>
      <c r="G11" s="5"/>
      <c r="H11" s="5"/>
      <c r="I11" s="5"/>
      <c r="J11" s="5"/>
      <c r="K11" s="5"/>
      <c r="L11" s="5"/>
      <c r="M11" s="5"/>
      <c r="N11" s="5"/>
      <c r="O11" s="5"/>
      <c r="P11" s="5"/>
    </row>
    <row r="12" spans="1:16" ht="27.75" hidden="1" customHeight="1" x14ac:dyDescent="0.25">
      <c r="A12" s="223" t="s">
        <v>2036</v>
      </c>
      <c r="B12" s="404" t="s">
        <v>2037</v>
      </c>
      <c r="C12" s="405"/>
      <c r="D12" s="5"/>
      <c r="E12" s="5"/>
      <c r="F12" s="5"/>
      <c r="G12" s="5"/>
      <c r="H12" s="5"/>
      <c r="I12" s="5"/>
      <c r="J12" s="5"/>
      <c r="K12" s="5"/>
      <c r="L12" s="5"/>
      <c r="M12" s="5"/>
      <c r="N12" s="5"/>
      <c r="O12" s="5"/>
      <c r="P12" s="5"/>
    </row>
    <row r="13" spans="1:16" ht="27.75" hidden="1" customHeight="1" x14ac:dyDescent="0.25">
      <c r="A13" s="223" t="s">
        <v>2038</v>
      </c>
      <c r="B13" s="404" t="s">
        <v>2039</v>
      </c>
      <c r="C13" s="405"/>
      <c r="D13" s="5"/>
      <c r="E13" s="5"/>
      <c r="F13" s="5"/>
      <c r="G13" s="5"/>
      <c r="H13" s="5"/>
      <c r="I13" s="5"/>
      <c r="J13" s="5"/>
      <c r="K13" s="5"/>
      <c r="L13" s="5"/>
      <c r="M13" s="5"/>
      <c r="N13" s="5"/>
      <c r="O13" s="5"/>
      <c r="P13" s="5"/>
    </row>
    <row r="14" spans="1:16" ht="45.75" hidden="1" customHeight="1" x14ac:dyDescent="0.25">
      <c r="A14" s="223" t="s">
        <v>2040</v>
      </c>
      <c r="B14" s="404" t="s">
        <v>2041</v>
      </c>
      <c r="C14" s="405"/>
      <c r="D14" s="5"/>
      <c r="E14" s="5"/>
      <c r="F14" s="5"/>
      <c r="G14" s="5"/>
      <c r="H14" s="5"/>
      <c r="I14" s="5"/>
      <c r="J14" s="5"/>
      <c r="K14" s="5"/>
      <c r="L14" s="5"/>
      <c r="M14" s="5"/>
      <c r="N14" s="5"/>
      <c r="O14" s="5"/>
      <c r="P14" s="5"/>
    </row>
    <row r="15" spans="1:16" ht="45.75" hidden="1" customHeight="1" x14ac:dyDescent="0.25">
      <c r="A15" s="223" t="s">
        <v>2042</v>
      </c>
      <c r="B15" s="404" t="s">
        <v>2043</v>
      </c>
      <c r="C15" s="405"/>
      <c r="D15" s="5"/>
      <c r="E15" s="5"/>
      <c r="F15" s="5"/>
      <c r="G15" s="5"/>
      <c r="H15" s="5"/>
      <c r="I15" s="5"/>
      <c r="J15" s="5"/>
      <c r="K15" s="5"/>
      <c r="L15" s="5"/>
      <c r="M15" s="5"/>
      <c r="N15" s="5"/>
      <c r="O15" s="5"/>
      <c r="P15" s="5"/>
    </row>
    <row r="16" spans="1:16" ht="51" hidden="1" customHeight="1" x14ac:dyDescent="0.25">
      <c r="A16" s="223" t="s">
        <v>2044</v>
      </c>
      <c r="B16" s="404" t="s">
        <v>2045</v>
      </c>
      <c r="C16" s="405"/>
      <c r="D16" s="5"/>
      <c r="E16" s="5"/>
      <c r="F16" s="5"/>
      <c r="G16" s="5"/>
      <c r="H16" s="5"/>
      <c r="I16" s="5"/>
      <c r="J16" s="5"/>
      <c r="K16" s="5"/>
      <c r="L16" s="5"/>
      <c r="M16" s="5"/>
      <c r="N16" s="5"/>
      <c r="O16" s="5"/>
      <c r="P16" s="5"/>
    </row>
    <row r="17" spans="1:16" ht="27.75" hidden="1" customHeight="1" x14ac:dyDescent="0.25">
      <c r="A17" s="223" t="s">
        <v>2046</v>
      </c>
      <c r="B17" s="404" t="s">
        <v>2047</v>
      </c>
      <c r="C17" s="405"/>
      <c r="D17" s="5"/>
      <c r="E17" s="5"/>
      <c r="F17" s="5"/>
      <c r="G17" s="5"/>
      <c r="H17" s="5"/>
      <c r="I17" s="5"/>
      <c r="J17" s="5"/>
      <c r="K17" s="5"/>
      <c r="L17" s="5"/>
      <c r="M17" s="5"/>
      <c r="N17" s="5"/>
      <c r="O17" s="5"/>
      <c r="P17" s="5"/>
    </row>
    <row r="18" spans="1:16" ht="27.75" hidden="1" customHeight="1" x14ac:dyDescent="0.25">
      <c r="A18" s="223" t="s">
        <v>2048</v>
      </c>
      <c r="B18" s="404" t="s">
        <v>2049</v>
      </c>
      <c r="C18" s="405"/>
      <c r="D18" s="5"/>
      <c r="E18" s="5"/>
      <c r="F18" s="5"/>
      <c r="G18" s="5"/>
      <c r="H18" s="5"/>
      <c r="I18" s="5"/>
      <c r="J18" s="5"/>
      <c r="K18" s="5"/>
      <c r="L18" s="5"/>
      <c r="M18" s="5"/>
      <c r="N18" s="5"/>
      <c r="O18" s="5"/>
      <c r="P18" s="5"/>
    </row>
    <row r="19" spans="1:16" ht="45" hidden="1" customHeight="1" x14ac:dyDescent="0.25">
      <c r="A19" s="223" t="s">
        <v>2048</v>
      </c>
      <c r="B19" s="404" t="s">
        <v>2050</v>
      </c>
      <c r="C19" s="405"/>
      <c r="D19" s="5"/>
      <c r="E19" s="5"/>
      <c r="F19" s="5"/>
      <c r="G19" s="5"/>
      <c r="H19" s="5"/>
      <c r="I19" s="5"/>
      <c r="J19" s="5"/>
      <c r="K19" s="5"/>
      <c r="L19" s="5"/>
      <c r="M19" s="5"/>
      <c r="N19" s="5"/>
      <c r="O19" s="5"/>
      <c r="P19" s="5"/>
    </row>
    <row r="20" spans="1:16" ht="45" hidden="1" customHeight="1" x14ac:dyDescent="0.25">
      <c r="A20" s="223" t="s">
        <v>2051</v>
      </c>
      <c r="B20" s="404" t="s">
        <v>2052</v>
      </c>
      <c r="C20" s="405"/>
      <c r="D20" s="5"/>
      <c r="E20" s="5"/>
      <c r="F20" s="5"/>
      <c r="G20" s="5"/>
      <c r="H20" s="5"/>
      <c r="I20" s="5"/>
      <c r="J20" s="5"/>
      <c r="K20" s="5"/>
      <c r="L20" s="5"/>
      <c r="M20" s="5"/>
      <c r="N20" s="5"/>
      <c r="O20" s="5"/>
      <c r="P20" s="5"/>
    </row>
    <row r="21" spans="1:16" ht="30" hidden="1" customHeight="1" x14ac:dyDescent="0.25">
      <c r="A21" s="223" t="s">
        <v>2053</v>
      </c>
      <c r="B21" s="404" t="s">
        <v>2054</v>
      </c>
      <c r="C21" s="405"/>
      <c r="D21" s="5"/>
      <c r="E21" s="5"/>
      <c r="F21" s="5"/>
      <c r="G21" s="5"/>
      <c r="H21" s="5"/>
      <c r="I21" s="5"/>
      <c r="J21" s="5"/>
      <c r="K21" s="5"/>
      <c r="L21" s="5"/>
      <c r="M21" s="5"/>
      <c r="N21" s="5"/>
      <c r="O21" s="5"/>
      <c r="P21" s="5"/>
    </row>
    <row r="22" spans="1:16" ht="30" hidden="1" customHeight="1" x14ac:dyDescent="0.25">
      <c r="A22" s="223" t="s">
        <v>2055</v>
      </c>
      <c r="B22" s="404" t="s">
        <v>2056</v>
      </c>
      <c r="C22" s="405"/>
      <c r="D22" s="5"/>
      <c r="E22" s="5"/>
      <c r="F22" s="5"/>
      <c r="G22" s="5"/>
      <c r="H22" s="5"/>
      <c r="I22" s="5"/>
      <c r="J22" s="5"/>
      <c r="K22" s="5"/>
      <c r="L22" s="5"/>
      <c r="M22" s="5"/>
      <c r="N22" s="5"/>
      <c r="O22" s="5"/>
      <c r="P22" s="5"/>
    </row>
    <row r="23" spans="1:16" ht="30" hidden="1" customHeight="1" x14ac:dyDescent="0.25">
      <c r="A23" s="223" t="s">
        <v>2057</v>
      </c>
      <c r="B23" s="404" t="s">
        <v>2058</v>
      </c>
      <c r="C23" s="405"/>
      <c r="D23" s="5"/>
      <c r="E23" s="5"/>
      <c r="F23" s="5"/>
      <c r="G23" s="5"/>
      <c r="H23" s="5"/>
      <c r="I23" s="5"/>
      <c r="J23" s="5"/>
      <c r="K23" s="5"/>
      <c r="L23" s="5"/>
      <c r="M23" s="5"/>
      <c r="N23" s="5"/>
      <c r="O23" s="5"/>
      <c r="P23" s="5"/>
    </row>
    <row r="24" spans="1:16" ht="30" hidden="1" customHeight="1" x14ac:dyDescent="0.25">
      <c r="A24" s="223" t="s">
        <v>2059</v>
      </c>
      <c r="B24" s="404" t="s">
        <v>2060</v>
      </c>
      <c r="C24" s="405"/>
      <c r="D24" s="5"/>
      <c r="E24" s="5"/>
      <c r="F24" s="5"/>
      <c r="G24" s="5"/>
      <c r="H24" s="5"/>
      <c r="I24" s="5"/>
      <c r="J24" s="5"/>
      <c r="K24" s="5"/>
      <c r="L24" s="5"/>
      <c r="M24" s="5"/>
      <c r="N24" s="5"/>
      <c r="O24" s="5"/>
      <c r="P24" s="5"/>
    </row>
    <row r="25" spans="1:16" ht="30" hidden="1" customHeight="1" x14ac:dyDescent="0.25">
      <c r="A25" s="223" t="s">
        <v>2061</v>
      </c>
      <c r="B25" s="404" t="s">
        <v>2062</v>
      </c>
      <c r="C25" s="405"/>
      <c r="D25" s="5"/>
      <c r="E25" s="5"/>
      <c r="F25" s="5"/>
      <c r="G25" s="5"/>
      <c r="H25" s="5"/>
      <c r="I25" s="5"/>
      <c r="J25" s="5"/>
      <c r="K25" s="5"/>
      <c r="L25" s="5"/>
      <c r="M25" s="5"/>
      <c r="N25" s="5"/>
      <c r="O25" s="5"/>
      <c r="P25" s="5"/>
    </row>
    <row r="26" spans="1:16" ht="30" hidden="1" customHeight="1" x14ac:dyDescent="0.25">
      <c r="A26" s="223" t="s">
        <v>2063</v>
      </c>
      <c r="B26" s="404" t="s">
        <v>2064</v>
      </c>
      <c r="C26" s="405"/>
      <c r="D26" s="5"/>
      <c r="E26" s="5"/>
      <c r="F26" s="5"/>
      <c r="G26" s="5"/>
      <c r="H26" s="5"/>
      <c r="I26" s="5"/>
      <c r="J26" s="5"/>
      <c r="K26" s="5"/>
      <c r="L26" s="5"/>
      <c r="M26" s="5"/>
      <c r="N26" s="5"/>
      <c r="O26" s="5"/>
      <c r="P26" s="5"/>
    </row>
    <row r="27" spans="1:16" ht="70.5" hidden="1" customHeight="1" x14ac:dyDescent="0.25">
      <c r="A27" s="223" t="s">
        <v>2065</v>
      </c>
      <c r="B27" s="404" t="s">
        <v>2066</v>
      </c>
      <c r="C27" s="405"/>
      <c r="D27" s="5"/>
      <c r="E27" s="5"/>
      <c r="F27" s="5"/>
      <c r="G27" s="5"/>
      <c r="H27" s="5"/>
      <c r="I27" s="5"/>
      <c r="J27" s="5"/>
      <c r="K27" s="5"/>
      <c r="L27" s="5"/>
      <c r="M27" s="5"/>
      <c r="N27" s="5"/>
      <c r="O27" s="5"/>
      <c r="P27" s="5"/>
    </row>
    <row r="28" spans="1:16" ht="48" hidden="1" customHeight="1" x14ac:dyDescent="0.25">
      <c r="A28" s="223" t="s">
        <v>2067</v>
      </c>
      <c r="B28" s="404" t="s">
        <v>2068</v>
      </c>
      <c r="C28" s="405"/>
      <c r="D28" s="5"/>
      <c r="E28" s="5"/>
      <c r="F28" s="5"/>
      <c r="G28" s="5"/>
      <c r="H28" s="5"/>
      <c r="I28" s="5"/>
      <c r="J28" s="5"/>
      <c r="K28" s="5"/>
      <c r="L28" s="5"/>
      <c r="M28" s="5"/>
      <c r="N28" s="5"/>
      <c r="O28" s="5"/>
      <c r="P28" s="5"/>
    </row>
    <row r="29" spans="1:16" ht="100.5" hidden="1" customHeight="1" x14ac:dyDescent="0.25">
      <c r="A29" s="223" t="s">
        <v>2069</v>
      </c>
      <c r="B29" s="404" t="s">
        <v>2070</v>
      </c>
      <c r="C29" s="405"/>
      <c r="D29" s="5"/>
      <c r="E29" s="5"/>
      <c r="F29" s="5"/>
      <c r="G29" s="5"/>
      <c r="H29" s="5"/>
      <c r="I29" s="5"/>
      <c r="J29" s="5"/>
      <c r="K29" s="5"/>
      <c r="L29" s="5"/>
      <c r="M29" s="5"/>
      <c r="N29" s="5"/>
      <c r="O29" s="5"/>
      <c r="P29" s="5"/>
    </row>
    <row r="30" spans="1:16" ht="45" hidden="1" customHeight="1" x14ac:dyDescent="0.25">
      <c r="A30" s="223" t="s">
        <v>2071</v>
      </c>
      <c r="B30" s="404" t="s">
        <v>2072</v>
      </c>
      <c r="C30" s="405"/>
      <c r="D30" s="5"/>
      <c r="E30" s="5"/>
      <c r="F30" s="5"/>
      <c r="G30" s="5"/>
      <c r="H30" s="5"/>
      <c r="I30" s="5"/>
      <c r="J30" s="5"/>
      <c r="K30" s="5"/>
      <c r="L30" s="5"/>
      <c r="M30" s="5"/>
      <c r="N30" s="5"/>
      <c r="O30" s="5"/>
      <c r="P30" s="5"/>
    </row>
    <row r="31" spans="1:16" ht="45" hidden="1" customHeight="1" x14ac:dyDescent="0.25">
      <c r="A31" s="223" t="s">
        <v>2073</v>
      </c>
      <c r="B31" s="404" t="s">
        <v>2074</v>
      </c>
      <c r="C31" s="405"/>
      <c r="D31" s="5"/>
      <c r="E31" s="5"/>
      <c r="F31" s="5"/>
      <c r="G31" s="5"/>
      <c r="H31" s="5"/>
      <c r="I31" s="5"/>
      <c r="J31" s="5"/>
      <c r="K31" s="5"/>
      <c r="L31" s="5"/>
      <c r="M31" s="5"/>
      <c r="N31" s="5"/>
      <c r="O31" s="5"/>
      <c r="P31" s="5"/>
    </row>
    <row r="32" spans="1:16" ht="45" hidden="1" customHeight="1" x14ac:dyDescent="0.25">
      <c r="A32" s="223" t="s">
        <v>2075</v>
      </c>
      <c r="B32" s="404" t="s">
        <v>2076</v>
      </c>
      <c r="C32" s="405"/>
      <c r="D32" s="5"/>
      <c r="E32" s="5"/>
      <c r="F32" s="5"/>
      <c r="G32" s="5"/>
      <c r="H32" s="5"/>
      <c r="I32" s="5"/>
      <c r="J32" s="5"/>
      <c r="K32" s="5"/>
      <c r="L32" s="5"/>
      <c r="M32" s="5"/>
      <c r="N32" s="5"/>
      <c r="O32" s="5"/>
      <c r="P32" s="5"/>
    </row>
    <row r="33" spans="1:16" ht="72" hidden="1" customHeight="1" x14ac:dyDescent="0.25">
      <c r="A33" s="223" t="s">
        <v>2077</v>
      </c>
      <c r="B33" s="404" t="s">
        <v>2078</v>
      </c>
      <c r="C33" s="405"/>
      <c r="D33" s="5"/>
      <c r="E33" s="5"/>
      <c r="F33" s="5"/>
      <c r="G33" s="5"/>
      <c r="H33" s="5"/>
      <c r="I33" s="5"/>
      <c r="J33" s="5"/>
      <c r="K33" s="5"/>
      <c r="L33" s="5"/>
      <c r="M33" s="5"/>
      <c r="N33" s="5"/>
      <c r="O33" s="5"/>
      <c r="P33" s="5"/>
    </row>
    <row r="34" spans="1:16" ht="79.5" hidden="1" customHeight="1" x14ac:dyDescent="0.25">
      <c r="A34" s="223" t="s">
        <v>2079</v>
      </c>
      <c r="B34" s="404" t="s">
        <v>2080</v>
      </c>
      <c r="C34" s="405"/>
      <c r="D34" s="5"/>
      <c r="E34" s="5"/>
      <c r="F34" s="5"/>
      <c r="G34" s="5"/>
      <c r="H34" s="5"/>
      <c r="I34" s="5"/>
      <c r="J34" s="5"/>
      <c r="K34" s="5"/>
      <c r="L34" s="5"/>
      <c r="M34" s="5"/>
      <c r="N34" s="5"/>
      <c r="O34" s="5"/>
      <c r="P34" s="5"/>
    </row>
    <row r="35" spans="1:16" ht="70.5" hidden="1" customHeight="1" x14ac:dyDescent="0.25">
      <c r="A35" s="223" t="s">
        <v>2081</v>
      </c>
      <c r="B35" s="404" t="s">
        <v>2082</v>
      </c>
      <c r="C35" s="405"/>
      <c r="D35" s="5"/>
      <c r="E35" s="5"/>
      <c r="F35" s="5"/>
      <c r="G35" s="5"/>
      <c r="H35" s="5"/>
      <c r="I35" s="5"/>
      <c r="J35" s="5"/>
      <c r="K35" s="5"/>
      <c r="L35" s="5"/>
      <c r="M35" s="5"/>
      <c r="N35" s="5"/>
      <c r="O35" s="5"/>
      <c r="P35" s="5"/>
    </row>
    <row r="36" spans="1:16" ht="45.75" hidden="1" customHeight="1" x14ac:dyDescent="0.25">
      <c r="A36" s="223" t="s">
        <v>2083</v>
      </c>
      <c r="B36" s="404" t="s">
        <v>2084</v>
      </c>
      <c r="C36" s="405"/>
      <c r="D36" s="5"/>
      <c r="E36" s="5"/>
      <c r="F36" s="5"/>
      <c r="G36" s="5"/>
      <c r="H36" s="5"/>
      <c r="I36" s="5"/>
      <c r="J36" s="5"/>
      <c r="K36" s="5"/>
      <c r="L36" s="5"/>
      <c r="M36" s="5"/>
      <c r="N36" s="5"/>
      <c r="O36" s="5"/>
      <c r="P36" s="5"/>
    </row>
    <row r="37" spans="1:16" ht="54.75" hidden="1" customHeight="1" x14ac:dyDescent="0.25">
      <c r="A37" s="223" t="s">
        <v>2085</v>
      </c>
      <c r="B37" s="404" t="s">
        <v>2086</v>
      </c>
      <c r="C37" s="405"/>
      <c r="D37" s="5"/>
      <c r="E37" s="5"/>
      <c r="F37" s="5"/>
      <c r="G37" s="5"/>
      <c r="H37" s="5"/>
      <c r="I37" s="5"/>
      <c r="J37" s="5"/>
      <c r="K37" s="5"/>
      <c r="L37" s="5"/>
      <c r="M37" s="5"/>
      <c r="N37" s="5"/>
      <c r="O37" s="5"/>
      <c r="P37" s="5"/>
    </row>
    <row r="38" spans="1:16" ht="37.5" hidden="1" customHeight="1" x14ac:dyDescent="0.25">
      <c r="A38" s="223" t="s">
        <v>2087</v>
      </c>
      <c r="B38" s="404" t="s">
        <v>2088</v>
      </c>
      <c r="C38" s="405"/>
      <c r="D38" s="5"/>
      <c r="E38" s="5"/>
      <c r="F38" s="5"/>
      <c r="G38" s="5"/>
      <c r="H38" s="5"/>
      <c r="I38" s="5"/>
      <c r="J38" s="5"/>
      <c r="K38" s="5"/>
      <c r="L38" s="5"/>
      <c r="M38" s="5"/>
      <c r="N38" s="5"/>
      <c r="O38" s="5"/>
      <c r="P38" s="5"/>
    </row>
    <row r="39" spans="1:16" ht="61.5" hidden="1" customHeight="1" x14ac:dyDescent="0.25">
      <c r="A39" s="223" t="s">
        <v>2089</v>
      </c>
      <c r="B39" s="404" t="s">
        <v>2090</v>
      </c>
      <c r="C39" s="405"/>
      <c r="D39" s="5"/>
      <c r="E39" s="5"/>
      <c r="F39" s="5"/>
      <c r="G39" s="5"/>
      <c r="H39" s="5"/>
      <c r="I39" s="5"/>
      <c r="J39" s="5"/>
      <c r="K39" s="5"/>
      <c r="L39" s="5"/>
      <c r="M39" s="5"/>
      <c r="N39" s="5"/>
      <c r="O39" s="5"/>
      <c r="P39" s="5"/>
    </row>
    <row r="40" spans="1:16" ht="53.25" hidden="1" customHeight="1" x14ac:dyDescent="0.25">
      <c r="A40" s="223" t="s">
        <v>2091</v>
      </c>
      <c r="B40" s="404" t="s">
        <v>2092</v>
      </c>
      <c r="C40" s="405"/>
      <c r="D40" s="5"/>
      <c r="E40" s="5"/>
      <c r="F40" s="5"/>
      <c r="G40" s="5"/>
      <c r="H40" s="5"/>
      <c r="I40" s="5"/>
      <c r="J40" s="5"/>
      <c r="K40" s="5"/>
      <c r="L40" s="5"/>
      <c r="M40" s="5"/>
      <c r="N40" s="5"/>
      <c r="O40" s="5"/>
      <c r="P40" s="5"/>
    </row>
    <row r="41" spans="1:16" ht="73.5" hidden="1" customHeight="1" x14ac:dyDescent="0.25">
      <c r="A41" s="223" t="s">
        <v>2093</v>
      </c>
      <c r="B41" s="404" t="s">
        <v>2094</v>
      </c>
      <c r="C41" s="405"/>
      <c r="D41" s="5"/>
      <c r="E41" s="5"/>
      <c r="F41" s="5"/>
      <c r="G41" s="5"/>
      <c r="H41" s="5"/>
      <c r="I41" s="5"/>
      <c r="J41" s="5"/>
      <c r="K41" s="5"/>
      <c r="L41" s="5"/>
      <c r="M41" s="5"/>
      <c r="N41" s="5"/>
      <c r="O41" s="5"/>
      <c r="P41" s="5"/>
    </row>
    <row r="42" spans="1:16" ht="57.75" hidden="1" customHeight="1" x14ac:dyDescent="0.25">
      <c r="A42" s="223" t="s">
        <v>2095</v>
      </c>
      <c r="B42" s="404" t="s">
        <v>2096</v>
      </c>
      <c r="C42" s="405"/>
      <c r="D42" s="5"/>
      <c r="E42" s="5"/>
      <c r="F42" s="5"/>
      <c r="G42" s="5"/>
      <c r="H42" s="5"/>
      <c r="I42" s="5"/>
      <c r="J42" s="5"/>
      <c r="K42" s="5"/>
      <c r="L42" s="5"/>
      <c r="M42" s="5"/>
      <c r="N42" s="5"/>
      <c r="O42" s="5"/>
      <c r="P42" s="5"/>
    </row>
    <row r="43" spans="1:16" ht="84" hidden="1" customHeight="1" x14ac:dyDescent="0.25">
      <c r="A43" s="223" t="s">
        <v>2097</v>
      </c>
      <c r="B43" s="404" t="s">
        <v>2098</v>
      </c>
      <c r="C43" s="405"/>
      <c r="D43" s="5"/>
      <c r="E43" s="5"/>
      <c r="F43" s="5"/>
      <c r="G43" s="5"/>
      <c r="H43" s="5"/>
      <c r="I43" s="5"/>
      <c r="J43" s="5"/>
      <c r="K43" s="5"/>
      <c r="L43" s="5"/>
      <c r="M43" s="5"/>
      <c r="N43" s="5"/>
      <c r="O43" s="5"/>
      <c r="P43" s="5"/>
    </row>
    <row r="44" spans="1:16" ht="48" hidden="1" customHeight="1" x14ac:dyDescent="0.25">
      <c r="A44" s="223" t="s">
        <v>2099</v>
      </c>
      <c r="B44" s="404" t="s">
        <v>2100</v>
      </c>
      <c r="C44" s="405"/>
      <c r="D44" s="5"/>
      <c r="E44" s="5"/>
      <c r="F44" s="5"/>
      <c r="G44" s="5"/>
      <c r="H44" s="5"/>
      <c r="I44" s="5"/>
      <c r="J44" s="5"/>
      <c r="K44" s="5"/>
      <c r="L44" s="5"/>
      <c r="M44" s="5"/>
      <c r="N44" s="5"/>
      <c r="O44" s="5"/>
      <c r="P44" s="5"/>
    </row>
    <row r="45" spans="1:16" ht="57" hidden="1" customHeight="1" x14ac:dyDescent="0.25">
      <c r="A45" s="223" t="s">
        <v>2101</v>
      </c>
      <c r="B45" s="404" t="s">
        <v>2102</v>
      </c>
      <c r="C45" s="405"/>
      <c r="D45" s="5"/>
      <c r="E45" s="5"/>
      <c r="F45" s="5"/>
      <c r="G45" s="5"/>
      <c r="H45" s="5"/>
      <c r="I45" s="5"/>
      <c r="J45" s="5"/>
      <c r="K45" s="5"/>
      <c r="L45" s="5"/>
      <c r="M45" s="5"/>
      <c r="N45" s="5"/>
      <c r="O45" s="5"/>
      <c r="P45" s="5"/>
    </row>
    <row r="46" spans="1:16" ht="73.5" hidden="1" customHeight="1" x14ac:dyDescent="0.25">
      <c r="A46" s="223" t="s">
        <v>2103</v>
      </c>
      <c r="B46" s="415" t="s">
        <v>2104</v>
      </c>
      <c r="C46" s="405"/>
      <c r="D46" s="5"/>
      <c r="E46" s="5"/>
      <c r="F46" s="5"/>
      <c r="G46" s="5"/>
      <c r="H46" s="5"/>
      <c r="I46" s="5"/>
      <c r="J46" s="5"/>
      <c r="K46" s="5"/>
      <c r="L46" s="5"/>
      <c r="M46" s="5"/>
      <c r="N46" s="5"/>
      <c r="O46" s="5"/>
      <c r="P46" s="5"/>
    </row>
    <row r="47" spans="1:16" ht="66" hidden="1" customHeight="1" x14ac:dyDescent="0.25">
      <c r="A47" s="39" t="s">
        <v>2105</v>
      </c>
      <c r="B47" s="416" t="s">
        <v>2106</v>
      </c>
      <c r="C47" s="416"/>
      <c r="D47" s="5"/>
      <c r="E47" s="5"/>
      <c r="F47" s="5"/>
      <c r="G47" s="5"/>
      <c r="H47" s="5"/>
      <c r="I47" s="5"/>
      <c r="J47" s="5"/>
      <c r="K47" s="5"/>
      <c r="L47" s="5"/>
      <c r="M47" s="5"/>
      <c r="N47" s="5"/>
      <c r="O47" s="5"/>
      <c r="P47" s="5"/>
    </row>
    <row r="48" spans="1:16" ht="123.75" customHeight="1" x14ac:dyDescent="0.25">
      <c r="A48" s="202" t="s">
        <v>2107</v>
      </c>
      <c r="B48" s="414" t="s">
        <v>2108</v>
      </c>
      <c r="C48" s="413"/>
      <c r="D48" s="5"/>
      <c r="E48" s="5"/>
      <c r="F48" s="5"/>
      <c r="G48" s="5"/>
      <c r="H48" s="5"/>
      <c r="I48" s="5"/>
      <c r="J48" s="5"/>
      <c r="K48" s="5"/>
      <c r="L48" s="5"/>
      <c r="M48" s="5"/>
      <c r="N48" s="5"/>
      <c r="O48" s="5"/>
      <c r="P48" s="5"/>
    </row>
    <row r="49" spans="1:16" ht="34.5" customHeight="1" x14ac:dyDescent="0.25">
      <c r="A49" s="202" t="s">
        <v>2109</v>
      </c>
      <c r="B49" s="412" t="s">
        <v>2110</v>
      </c>
      <c r="C49" s="413"/>
      <c r="D49" s="5"/>
      <c r="E49" s="5"/>
      <c r="F49" s="5"/>
      <c r="G49" s="5"/>
      <c r="H49" s="5"/>
      <c r="I49" s="5"/>
      <c r="J49" s="5"/>
      <c r="K49" s="5"/>
      <c r="L49" s="5"/>
      <c r="M49" s="5"/>
      <c r="N49" s="5"/>
      <c r="O49" s="5"/>
      <c r="P49" s="5"/>
    </row>
    <row r="50" spans="1:16" ht="34.5" customHeight="1" x14ac:dyDescent="0.25">
      <c r="A50" s="202" t="s">
        <v>2111</v>
      </c>
      <c r="B50" s="412" t="s">
        <v>2112</v>
      </c>
      <c r="C50" s="413"/>
      <c r="D50" s="5"/>
      <c r="E50" s="5"/>
      <c r="F50" s="5"/>
      <c r="G50" s="5"/>
      <c r="H50" s="5"/>
      <c r="I50" s="5"/>
      <c r="J50" s="5"/>
      <c r="K50" s="5"/>
      <c r="L50" s="5"/>
      <c r="M50" s="5"/>
      <c r="N50" s="5"/>
      <c r="O50" s="5"/>
      <c r="P50" s="5"/>
    </row>
    <row r="51" spans="1:16" ht="31.5" customHeight="1" x14ac:dyDescent="0.25">
      <c r="A51" s="224" t="s">
        <v>2113</v>
      </c>
      <c r="B51" s="404" t="s">
        <v>2114</v>
      </c>
      <c r="C51" s="405"/>
      <c r="D51" s="5"/>
      <c r="E51" s="5"/>
      <c r="F51" s="5"/>
      <c r="G51" s="5"/>
      <c r="H51" s="5"/>
      <c r="I51" s="5"/>
      <c r="J51" s="5"/>
      <c r="K51" s="5"/>
      <c r="L51" s="5"/>
      <c r="M51" s="5"/>
      <c r="N51" s="5"/>
      <c r="O51" s="5"/>
      <c r="P51" s="5"/>
    </row>
    <row r="52" spans="1:16" ht="31.5" customHeight="1" x14ac:dyDescent="0.25">
      <c r="A52" s="224" t="s">
        <v>2115</v>
      </c>
      <c r="B52" s="404" t="s">
        <v>2116</v>
      </c>
      <c r="C52" s="405"/>
      <c r="D52" s="5"/>
      <c r="E52" s="5"/>
      <c r="F52" s="5"/>
      <c r="G52" s="5"/>
      <c r="H52" s="5"/>
      <c r="I52" s="5"/>
      <c r="J52" s="5"/>
      <c r="K52" s="5"/>
      <c r="L52" s="5"/>
      <c r="M52" s="5"/>
      <c r="N52" s="5"/>
      <c r="O52" s="5"/>
      <c r="P52" s="5"/>
    </row>
    <row r="53" spans="1:16" ht="31.5" customHeight="1" x14ac:dyDescent="0.25">
      <c r="A53" s="224" t="s">
        <v>2117</v>
      </c>
      <c r="B53" s="417" t="s">
        <v>2118</v>
      </c>
      <c r="C53" s="418"/>
      <c r="D53" s="5"/>
      <c r="E53" s="5"/>
      <c r="F53" s="5"/>
      <c r="G53" s="5"/>
      <c r="H53" s="5"/>
      <c r="I53" s="5"/>
      <c r="J53" s="5"/>
      <c r="K53" s="5"/>
      <c r="L53" s="5"/>
      <c r="M53" s="5"/>
      <c r="N53" s="5"/>
      <c r="O53" s="5"/>
      <c r="P53" s="5"/>
    </row>
    <row r="54" spans="1:16" ht="31.5" customHeight="1" x14ac:dyDescent="0.25">
      <c r="A54" s="224" t="s">
        <v>2119</v>
      </c>
      <c r="B54" s="417" t="s">
        <v>2120</v>
      </c>
      <c r="C54" s="418"/>
      <c r="D54" s="5"/>
      <c r="E54" s="5"/>
      <c r="F54" s="5"/>
      <c r="G54" s="5"/>
      <c r="H54" s="5"/>
      <c r="I54" s="5"/>
      <c r="J54" s="5"/>
      <c r="K54" s="5"/>
      <c r="L54" s="5"/>
      <c r="M54" s="5"/>
      <c r="N54" s="5"/>
      <c r="O54" s="5"/>
      <c r="P54" s="5"/>
    </row>
    <row r="55" spans="1:16" ht="54.6" customHeight="1" x14ac:dyDescent="0.25">
      <c r="A55" s="224" t="s">
        <v>2121</v>
      </c>
      <c r="B55" s="417" t="s">
        <v>2122</v>
      </c>
      <c r="C55" s="418"/>
      <c r="D55" s="5"/>
      <c r="E55" s="5"/>
      <c r="F55" s="5"/>
      <c r="G55" s="5"/>
      <c r="H55" s="5"/>
      <c r="I55" s="5"/>
      <c r="J55" s="5"/>
      <c r="K55" s="5"/>
      <c r="L55" s="5"/>
      <c r="M55" s="5"/>
      <c r="N55" s="5"/>
      <c r="O55" s="5"/>
      <c r="P55" s="5"/>
    </row>
    <row r="56" spans="1:16" ht="54.6" customHeight="1" x14ac:dyDescent="0.25">
      <c r="A56" s="224" t="s">
        <v>2123</v>
      </c>
      <c r="B56" s="417" t="s">
        <v>2124</v>
      </c>
      <c r="C56" s="418"/>
      <c r="D56" s="5"/>
      <c r="E56" s="5"/>
      <c r="F56" s="5"/>
      <c r="G56" s="5"/>
      <c r="H56" s="5"/>
      <c r="I56" s="5"/>
      <c r="J56" s="5"/>
      <c r="K56" s="5"/>
      <c r="L56" s="5"/>
      <c r="M56" s="5"/>
      <c r="N56" s="5"/>
      <c r="O56" s="5"/>
      <c r="P56" s="5"/>
    </row>
    <row r="57" spans="1:16" ht="54" customHeight="1" x14ac:dyDescent="0.25">
      <c r="A57" s="224" t="s">
        <v>2125</v>
      </c>
      <c r="B57" s="417" t="s">
        <v>2126</v>
      </c>
      <c r="C57" s="418"/>
      <c r="D57" s="5"/>
      <c r="E57" s="5"/>
      <c r="F57" s="5"/>
      <c r="G57" s="5"/>
      <c r="H57" s="5"/>
      <c r="I57" s="5"/>
      <c r="J57" s="5"/>
      <c r="K57" s="5"/>
      <c r="L57" s="5"/>
      <c r="M57" s="5"/>
      <c r="N57" s="5"/>
      <c r="O57" s="5"/>
      <c r="P57" s="5"/>
    </row>
    <row r="58" spans="1:16" ht="31.2" customHeight="1" x14ac:dyDescent="0.25">
      <c r="A58" s="270" t="s">
        <v>2127</v>
      </c>
      <c r="B58" s="410" t="s">
        <v>2128</v>
      </c>
      <c r="C58" s="411"/>
      <c r="D58" s="5"/>
      <c r="E58" s="5"/>
      <c r="F58" s="5"/>
      <c r="G58" s="5"/>
      <c r="H58" s="5"/>
      <c r="I58" s="5"/>
      <c r="J58" s="5"/>
      <c r="K58" s="5"/>
      <c r="L58" s="5"/>
      <c r="M58" s="5"/>
      <c r="N58" s="5"/>
      <c r="O58" s="5"/>
      <c r="P58" s="5"/>
    </row>
    <row r="59" spans="1:16" ht="46.5" customHeight="1" x14ac:dyDescent="0.25">
      <c r="A59" s="302" t="s">
        <v>2129</v>
      </c>
      <c r="B59" s="402" t="s">
        <v>2130</v>
      </c>
      <c r="C59" s="403"/>
      <c r="D59" s="298"/>
      <c r="E59" s="5"/>
      <c r="F59" s="5"/>
      <c r="G59" s="5"/>
      <c r="H59" s="5"/>
      <c r="I59" s="5"/>
      <c r="J59" s="5"/>
      <c r="K59" s="5"/>
      <c r="L59" s="5"/>
      <c r="M59" s="5"/>
      <c r="N59" s="5"/>
      <c r="O59" s="5"/>
      <c r="P59" s="5"/>
    </row>
    <row r="60" spans="1:16" ht="39" customHeight="1" x14ac:dyDescent="0.25">
      <c r="A60" s="329" t="s">
        <v>2131</v>
      </c>
      <c r="B60" s="402" t="s">
        <v>2132</v>
      </c>
      <c r="C60" s="403"/>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1983</v>
      </c>
      <c r="C6" s="239">
        <v>37113</v>
      </c>
      <c r="D6" s="315"/>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2.8" x14ac:dyDescent="0.25">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1987</v>
      </c>
      <c r="B17" s="368" t="str">
        <f>'PR-RAS'!B6</f>
        <v>PRIHODI POSLOVANJA (šifre 61+62+63+64+65+66+67+68)</v>
      </c>
      <c r="C17" s="364"/>
      <c r="D17" s="364"/>
      <c r="E17" s="364"/>
      <c r="F17" s="365"/>
      <c r="G17" s="28" t="str">
        <f>'PR-RAS'!C6</f>
        <v>6</v>
      </c>
      <c r="H17" s="275">
        <f>'PR-RAS'!D6</f>
        <v>546513.03</v>
      </c>
      <c r="I17" s="275">
        <f>'PR-RAS'!E6</f>
        <v>678746.98</v>
      </c>
      <c r="J17" s="5"/>
      <c r="K17" s="5"/>
      <c r="L17" s="5"/>
      <c r="M17" s="5"/>
      <c r="N17" s="5"/>
      <c r="O17" s="5"/>
      <c r="P17" s="5"/>
      <c r="Q17" s="5"/>
      <c r="R17" s="5"/>
      <c r="S17" s="5"/>
      <c r="T17" s="5"/>
      <c r="U17" s="5"/>
      <c r="V17" s="5"/>
      <c r="W17" s="5"/>
    </row>
    <row r="18" spans="1:23" ht="12.75" customHeight="1" x14ac:dyDescent="0.25">
      <c r="A18" s="350"/>
      <c r="B18" s="357" t="str">
        <f>'PR-RAS'!B152</f>
        <v xml:space="preserve">RASHODI POSLOVANJA (šifre 31+32+34+35+36+37+38) </v>
      </c>
      <c r="C18" s="358"/>
      <c r="D18" s="358"/>
      <c r="E18" s="358"/>
      <c r="F18" s="359"/>
      <c r="G18" s="29" t="str">
        <f>'PR-RAS'!C152</f>
        <v>3</v>
      </c>
      <c r="H18" s="275">
        <f>'PR-RAS'!D152</f>
        <v>536488.22</v>
      </c>
      <c r="I18" s="275">
        <f>'PR-RAS'!E152</f>
        <v>569774.48</v>
      </c>
      <c r="J18" s="5"/>
      <c r="K18" s="5"/>
      <c r="L18" s="5"/>
      <c r="M18" s="5"/>
      <c r="N18" s="5"/>
      <c r="O18" s="5"/>
      <c r="P18" s="5"/>
      <c r="Q18" s="5"/>
      <c r="R18" s="5"/>
      <c r="S18" s="5"/>
      <c r="T18" s="5"/>
      <c r="U18" s="5"/>
      <c r="V18" s="5"/>
      <c r="W18" s="5"/>
    </row>
    <row r="19" spans="1:23" ht="12.75" customHeight="1" x14ac:dyDescent="0.25">
      <c r="A19" s="350"/>
      <c r="B19" s="357" t="str">
        <f>'PR-RAS'!B649</f>
        <v>Višak prihoda i primitaka raspoloživ u sljedećem razdoblju (šifre X005 + '9221-9222' - Y005 - '9222-9221')</v>
      </c>
      <c r="C19" s="358"/>
      <c r="D19" s="358"/>
      <c r="E19" s="358"/>
      <c r="F19" s="359"/>
      <c r="G19" s="29" t="str">
        <f>'PR-RAS'!C649</f>
        <v>X006</v>
      </c>
      <c r="H19" s="275">
        <f>'PR-RAS'!D649</f>
        <v>772463.2899999998</v>
      </c>
      <c r="I19" s="275">
        <f>'PR-RAS'!E649</f>
        <v>215510.48000000103</v>
      </c>
      <c r="J19" s="5"/>
      <c r="K19" s="5"/>
      <c r="L19" s="5"/>
      <c r="M19" s="5"/>
      <c r="N19" s="5"/>
      <c r="O19" s="5"/>
      <c r="P19" s="5"/>
      <c r="Q19" s="5"/>
      <c r="R19" s="5"/>
      <c r="S19" s="5"/>
      <c r="T19" s="5"/>
      <c r="U19" s="5"/>
      <c r="V19" s="5"/>
      <c r="W19" s="5"/>
    </row>
    <row r="20" spans="1:23" ht="12.75" customHeight="1" x14ac:dyDescent="0.25">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5">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5">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5">
      <c r="A38" s="349" t="s">
        <v>1993</v>
      </c>
      <c r="B38" s="368" t="str">
        <f>OBVEZE!B5</f>
        <v>Stanje obveza 1. siječnja (=stanju obveza iz Izvještaja o obvezama na 31. prosinca prethodne godine)</v>
      </c>
      <c r="C38" s="364"/>
      <c r="D38" s="364"/>
      <c r="E38" s="364"/>
      <c r="F38" s="365"/>
      <c r="G38" s="126" t="str">
        <f>OBVEZE!C5</f>
        <v>V001</v>
      </c>
      <c r="H38" s="275">
        <f>OBVEZE!D5</f>
        <v>190350.71</v>
      </c>
      <c r="I38" s="275" t="s">
        <v>2005</v>
      </c>
      <c r="J38" s="5"/>
      <c r="K38" s="5"/>
      <c r="L38" s="5"/>
      <c r="M38" s="5"/>
      <c r="N38" s="5"/>
      <c r="O38" s="5"/>
      <c r="P38" s="5"/>
      <c r="Q38" s="5"/>
      <c r="R38" s="5"/>
      <c r="S38" s="5"/>
      <c r="T38" s="5"/>
      <c r="U38" s="5"/>
      <c r="V38" s="5"/>
      <c r="W38" s="5"/>
    </row>
    <row r="39" spans="1:23" ht="12.75" customHeight="1" x14ac:dyDescent="0.25">
      <c r="A39" s="350"/>
      <c r="B39" s="357" t="str">
        <f>OBVEZE!B44</f>
        <v>Stanje obveza na kraju izvještajnog razdoblja (šifre V001+V002-V004) i (šifre V007+V009)</v>
      </c>
      <c r="C39" s="358"/>
      <c r="D39" s="358"/>
      <c r="E39" s="358"/>
      <c r="F39" s="359"/>
      <c r="G39" s="127" t="str">
        <f>OBVEZE!C44</f>
        <v>V006</v>
      </c>
      <c r="H39" s="275" t="s">
        <v>2005</v>
      </c>
      <c r="I39" s="275">
        <f>OBVEZE!D44</f>
        <v>173506.75</v>
      </c>
      <c r="J39" s="5"/>
      <c r="K39" s="5"/>
      <c r="L39" s="5"/>
      <c r="M39" s="5"/>
      <c r="N39" s="5"/>
      <c r="O39" s="5"/>
      <c r="P39" s="5"/>
      <c r="Q39" s="5"/>
      <c r="R39" s="5"/>
      <c r="S39" s="5"/>
      <c r="T39" s="5"/>
      <c r="U39" s="5"/>
      <c r="V39" s="5"/>
      <c r="W39" s="5"/>
    </row>
    <row r="40" spans="1:23" ht="12.75" customHeight="1" x14ac:dyDescent="0.25">
      <c r="A40" s="350"/>
      <c r="B40" s="357" t="str">
        <f>OBVEZE!B45</f>
        <v>Stanje dospjelih obveza na kraju izvještajnog razdoblja (šifre V008+D23+D24 + 'D dio 25,26' + D27)</v>
      </c>
      <c r="C40" s="358"/>
      <c r="D40" s="358"/>
      <c r="E40" s="358"/>
      <c r="F40" s="359"/>
      <c r="G40" s="127" t="str">
        <f>OBVEZE!C45</f>
        <v>V007</v>
      </c>
      <c r="H40" s="275" t="s">
        <v>2005</v>
      </c>
      <c r="I40" s="275">
        <f>OBVEZE!D45</f>
        <v>80833.670000000013</v>
      </c>
      <c r="J40" s="5"/>
      <c r="K40" s="5"/>
      <c r="L40" s="5"/>
      <c r="M40" s="5"/>
      <c r="N40" s="5"/>
      <c r="O40" s="5"/>
      <c r="P40" s="5"/>
      <c r="Q40" s="5"/>
      <c r="R40" s="5"/>
      <c r="S40" s="5"/>
      <c r="T40" s="5"/>
      <c r="U40" s="5"/>
      <c r="V40" s="5"/>
      <c r="W40" s="5"/>
    </row>
    <row r="41" spans="1:23" ht="12.75" customHeight="1" x14ac:dyDescent="0.25">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92673.08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546513.03</v>
      </c>
      <c r="E6" s="60">
        <f>E7+E43+E49+E82+E106+E125+E134+E140</f>
        <v>678746.98</v>
      </c>
      <c r="F6" s="45">
        <f t="shared" ref="F6:F132" si="0">IF(D6&lt;&gt;0,IF(E6/D6&gt;=100,"&gt;&gt;100",E6/D6*100),"-")</f>
        <v>124.1959372862528</v>
      </c>
    </row>
    <row r="7" spans="1:24" ht="12.75" customHeight="1" x14ac:dyDescent="0.25">
      <c r="A7" s="63">
        <v>61</v>
      </c>
      <c r="B7" s="220" t="s">
        <v>17</v>
      </c>
      <c r="C7" s="247" t="s">
        <v>18</v>
      </c>
      <c r="D7" s="60">
        <f>D8+D17+D23+D29+D36+D39</f>
        <v>158356.21</v>
      </c>
      <c r="E7" s="60">
        <f>E8+E17+E23+E29+E36+E39</f>
        <v>147494.27000000002</v>
      </c>
      <c r="F7" s="45">
        <f t="shared" si="0"/>
        <v>93.14081841185768</v>
      </c>
    </row>
    <row r="8" spans="1:24" ht="12.75" customHeight="1" x14ac:dyDescent="0.25">
      <c r="A8" s="63">
        <v>611</v>
      </c>
      <c r="B8" s="220" t="s">
        <v>19</v>
      </c>
      <c r="C8" s="247" t="s">
        <v>20</v>
      </c>
      <c r="D8" s="60">
        <f>SUM(D9:D14)-D15-D16</f>
        <v>129690.12</v>
      </c>
      <c r="E8" s="60">
        <f>SUM(E9:E14)-E15-E16</f>
        <v>140888.92000000001</v>
      </c>
      <c r="F8" s="45">
        <f t="shared" si="0"/>
        <v>108.63504482839556</v>
      </c>
    </row>
    <row r="9" spans="1:24" ht="12.75" customHeight="1" x14ac:dyDescent="0.25">
      <c r="A9" s="63">
        <v>6111</v>
      </c>
      <c r="B9" s="65" t="s">
        <v>21</v>
      </c>
      <c r="C9" s="247" t="s">
        <v>22</v>
      </c>
      <c r="D9" s="194">
        <v>129690.12</v>
      </c>
      <c r="E9" s="194">
        <v>125733.56</v>
      </c>
      <c r="F9" s="45">
        <f t="shared" si="0"/>
        <v>96.949220187320364</v>
      </c>
    </row>
    <row r="10" spans="1:24" ht="12.75" customHeight="1" x14ac:dyDescent="0.25">
      <c r="A10" s="63">
        <v>6112</v>
      </c>
      <c r="B10" s="65" t="s">
        <v>23</v>
      </c>
      <c r="C10" s="247" t="s">
        <v>24</v>
      </c>
      <c r="D10" s="194">
        <v>0</v>
      </c>
      <c r="E10" s="194">
        <v>16628.07</v>
      </c>
      <c r="F10" s="45" t="str">
        <f t="shared" si="0"/>
        <v>-</v>
      </c>
    </row>
    <row r="11" spans="1:24" ht="12.75" customHeight="1" x14ac:dyDescent="0.25">
      <c r="A11" s="63">
        <v>6113</v>
      </c>
      <c r="B11" s="65" t="s">
        <v>25</v>
      </c>
      <c r="C11" s="247" t="s">
        <v>26</v>
      </c>
      <c r="D11" s="194">
        <v>0</v>
      </c>
      <c r="E11" s="194">
        <v>4711.9399999999996</v>
      </c>
      <c r="F11" s="45" t="str">
        <f t="shared" si="0"/>
        <v>-</v>
      </c>
    </row>
    <row r="12" spans="1:24" ht="12.75" customHeight="1" x14ac:dyDescent="0.25">
      <c r="A12" s="63">
        <v>6114</v>
      </c>
      <c r="B12" s="65" t="s">
        <v>27</v>
      </c>
      <c r="C12" s="247" t="s">
        <v>28</v>
      </c>
      <c r="D12" s="194">
        <v>0</v>
      </c>
      <c r="E12" s="194">
        <v>5710.07</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11894.72</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27780.62</v>
      </c>
      <c r="E23" s="60">
        <f t="shared" si="2"/>
        <v>5284.9400000000005</v>
      </c>
      <c r="F23" s="45">
        <f t="shared" si="0"/>
        <v>19.023837480948952</v>
      </c>
    </row>
    <row r="24" spans="1:6" ht="12.75" customHeight="1" x14ac:dyDescent="0.25">
      <c r="A24" s="63">
        <v>6131</v>
      </c>
      <c r="B24" s="65" t="s">
        <v>51</v>
      </c>
      <c r="C24" s="247" t="s">
        <v>52</v>
      </c>
      <c r="D24" s="194">
        <v>744</v>
      </c>
      <c r="E24" s="194">
        <v>1765.71</v>
      </c>
      <c r="F24" s="45">
        <f t="shared" si="0"/>
        <v>237.32661290322582</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27036.62</v>
      </c>
      <c r="E27" s="194">
        <v>3519.23</v>
      </c>
      <c r="F27" s="45">
        <f t="shared" si="0"/>
        <v>13.016530912517913</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885.47</v>
      </c>
      <c r="E29" s="60">
        <f>SUM(E30:E35)</f>
        <v>1320.41</v>
      </c>
      <c r="F29" s="45">
        <f t="shared" si="0"/>
        <v>149.11967655595336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885.47</v>
      </c>
      <c r="E31" s="194">
        <v>1320.41</v>
      </c>
      <c r="F31" s="45">
        <f t="shared" si="0"/>
        <v>149.11967655595336</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289152.3</v>
      </c>
      <c r="E49" s="60">
        <f>E50+E53+E58+E61+E64+E68+E71+E74+E77</f>
        <v>430008.11</v>
      </c>
      <c r="F49" s="45">
        <f t="shared" si="0"/>
        <v>148.71336316536303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14095.5</v>
      </c>
      <c r="E58" s="60">
        <f t="shared" si="9"/>
        <v>22525.52</v>
      </c>
      <c r="F58" s="45">
        <f t="shared" si="0"/>
        <v>159.80646305558511</v>
      </c>
    </row>
    <row r="59" spans="1:6" ht="12" x14ac:dyDescent="0.25">
      <c r="A59" s="63">
        <v>6331</v>
      </c>
      <c r="B59" s="65" t="s">
        <v>121</v>
      </c>
      <c r="C59" s="247" t="s">
        <v>122</v>
      </c>
      <c r="D59" s="194">
        <v>14095.5</v>
      </c>
      <c r="E59" s="194">
        <v>10726.12</v>
      </c>
      <c r="F59" s="45">
        <f t="shared" si="0"/>
        <v>76.096059025930259</v>
      </c>
    </row>
    <row r="60" spans="1:6" ht="12" x14ac:dyDescent="0.25">
      <c r="A60" s="63">
        <v>6332</v>
      </c>
      <c r="B60" s="65" t="s">
        <v>123</v>
      </c>
      <c r="C60" s="247" t="s">
        <v>124</v>
      </c>
      <c r="D60" s="194">
        <v>0</v>
      </c>
      <c r="E60" s="194">
        <v>11799.4</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169597.05</v>
      </c>
      <c r="E64" s="60">
        <f>SUM(E65:E67)</f>
        <v>172848.84</v>
      </c>
      <c r="F64" s="45">
        <f t="shared" si="0"/>
        <v>101.91736235978162</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169597.05</v>
      </c>
      <c r="E67" s="192">
        <v>172848.84</v>
      </c>
      <c r="F67" s="71">
        <f t="shared" si="0"/>
        <v>101.91736235978162</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105459.75</v>
      </c>
      <c r="E74" s="60">
        <f t="shared" si="13"/>
        <v>234633.75</v>
      </c>
      <c r="F74" s="45">
        <f t="shared" si="0"/>
        <v>222.48654107372715</v>
      </c>
    </row>
    <row r="75" spans="1:6" ht="12.75" customHeight="1" x14ac:dyDescent="0.25">
      <c r="A75" s="63" t="s">
        <v>153</v>
      </c>
      <c r="B75" s="65" t="s">
        <v>154</v>
      </c>
      <c r="C75" s="247" t="s">
        <v>153</v>
      </c>
      <c r="D75" s="194">
        <v>105459.75</v>
      </c>
      <c r="E75" s="194">
        <v>234633.75</v>
      </c>
      <c r="F75" s="45">
        <f t="shared" si="0"/>
        <v>222.48654107372715</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29818.22</v>
      </c>
      <c r="E82" s="60">
        <f t="shared" si="15"/>
        <v>51072.79</v>
      </c>
      <c r="F82" s="45">
        <f t="shared" si="0"/>
        <v>171.28047884816732</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29818.22</v>
      </c>
      <c r="E91" s="60">
        <f t="shared" si="17"/>
        <v>51072.79</v>
      </c>
      <c r="F91" s="45">
        <f t="shared" si="0"/>
        <v>171.28047884816732</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27149.29</v>
      </c>
      <c r="E93" s="194">
        <v>21199.69</v>
      </c>
      <c r="F93" s="45">
        <f t="shared" si="0"/>
        <v>78.085614761933002</v>
      </c>
    </row>
    <row r="94" spans="1:6" ht="12.75" customHeight="1" x14ac:dyDescent="0.25">
      <c r="A94" s="63">
        <v>6423</v>
      </c>
      <c r="B94" s="64" t="s">
        <v>191</v>
      </c>
      <c r="C94" s="247" t="s">
        <v>192</v>
      </c>
      <c r="D94" s="194">
        <v>2668.93</v>
      </c>
      <c r="E94" s="194">
        <v>22632.720000000001</v>
      </c>
      <c r="F94" s="45">
        <f t="shared" si="0"/>
        <v>848.00725384330065</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7240.38</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69186.3</v>
      </c>
      <c r="E106" s="60">
        <f>E107+E112+E120+E124</f>
        <v>47572.82</v>
      </c>
      <c r="F106" s="45">
        <f t="shared" si="0"/>
        <v>68.760462692758537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49852.92</v>
      </c>
      <c r="E112" s="60">
        <f t="shared" si="20"/>
        <v>38807.57</v>
      </c>
      <c r="F112" s="45">
        <f t="shared" si="0"/>
        <v>77.844126281870757</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48231.42</v>
      </c>
      <c r="E115" s="194">
        <v>38807.57</v>
      </c>
      <c r="F115" s="45">
        <f t="shared" si="0"/>
        <v>80.461180699220549</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1621.5</v>
      </c>
      <c r="E117" s="194">
        <v>0</v>
      </c>
      <c r="F117" s="45">
        <f t="shared" si="0"/>
        <v>0</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19333.38</v>
      </c>
      <c r="E120" s="60">
        <f t="shared" si="21"/>
        <v>8765.25</v>
      </c>
      <c r="F120" s="45">
        <f t="shared" si="0"/>
        <v>45.337390564919325</v>
      </c>
    </row>
    <row r="121" spans="1:6" ht="12.75" customHeight="1" x14ac:dyDescent="0.25">
      <c r="A121" s="63">
        <v>6531</v>
      </c>
      <c r="B121" s="64" t="s">
        <v>245</v>
      </c>
      <c r="C121" s="247" t="s">
        <v>246</v>
      </c>
      <c r="D121" s="194">
        <v>570.64</v>
      </c>
      <c r="E121" s="194">
        <v>0</v>
      </c>
      <c r="F121" s="45">
        <f t="shared" si="0"/>
        <v>0</v>
      </c>
    </row>
    <row r="122" spans="1:6" ht="12.75" customHeight="1" x14ac:dyDescent="0.25">
      <c r="A122" s="63">
        <v>6532</v>
      </c>
      <c r="B122" s="64" t="s">
        <v>247</v>
      </c>
      <c r="C122" s="247" t="s">
        <v>248</v>
      </c>
      <c r="D122" s="194">
        <v>18762.740000000002</v>
      </c>
      <c r="E122" s="194">
        <v>8765.25</v>
      </c>
      <c r="F122" s="45">
        <f t="shared" si="0"/>
        <v>46.71625785999273</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98.99</v>
      </c>
      <c r="F125" s="45" t="str">
        <f t="shared" si="0"/>
        <v>-</v>
      </c>
    </row>
    <row r="126" spans="1:6" ht="12.75" customHeight="1" x14ac:dyDescent="0.25">
      <c r="A126" s="63">
        <v>661</v>
      </c>
      <c r="B126" s="65" t="s">
        <v>255</v>
      </c>
      <c r="C126" s="247" t="s">
        <v>256</v>
      </c>
      <c r="D126" s="60">
        <f t="shared" ref="D126:E126" si="23">SUM(D127:D128)</f>
        <v>0</v>
      </c>
      <c r="E126" s="60">
        <f t="shared" si="23"/>
        <v>98.99</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98.99</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2500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2500</v>
      </c>
      <c r="F151" s="45" t="str">
        <f t="shared" si="26"/>
        <v>-</v>
      </c>
    </row>
    <row r="152" spans="1:6" ht="12.75" customHeight="1" x14ac:dyDescent="0.25">
      <c r="A152" s="63">
        <v>3</v>
      </c>
      <c r="B152" s="64" t="s">
        <v>307</v>
      </c>
      <c r="C152" s="247" t="s">
        <v>13</v>
      </c>
      <c r="D152" s="60">
        <f>D153+D164+D202+D221+D230+D262+D273</f>
        <v>536488.22</v>
      </c>
      <c r="E152" s="60">
        <f>E153+E164+E202+E221+E230+E262+E273</f>
        <v>569774.48</v>
      </c>
      <c r="F152" s="45">
        <f t="shared" si="26"/>
        <v>106.20447174031146</v>
      </c>
    </row>
    <row r="153" spans="1:6" ht="12.75" customHeight="1" x14ac:dyDescent="0.25">
      <c r="A153" s="63">
        <v>31</v>
      </c>
      <c r="B153" s="64" t="s">
        <v>308</v>
      </c>
      <c r="C153" s="247" t="s">
        <v>309</v>
      </c>
      <c r="D153" s="60">
        <f t="shared" ref="D153:E153" si="30">D154+D159+D160</f>
        <v>158780.61000000002</v>
      </c>
      <c r="E153" s="60">
        <f t="shared" si="30"/>
        <v>164458.08000000002</v>
      </c>
      <c r="F153" s="45">
        <f t="shared" si="26"/>
        <v>103.57566959844782</v>
      </c>
    </row>
    <row r="154" spans="1:6" ht="12.75" customHeight="1" x14ac:dyDescent="0.25">
      <c r="A154" s="63">
        <v>311</v>
      </c>
      <c r="B154" s="64" t="s">
        <v>310</v>
      </c>
      <c r="C154" s="247" t="s">
        <v>311</v>
      </c>
      <c r="D154" s="60">
        <f t="shared" ref="D154:E154" si="31">SUM(D155:D158)</f>
        <v>131793.98000000001</v>
      </c>
      <c r="E154" s="60">
        <f t="shared" si="31"/>
        <v>134427.38</v>
      </c>
      <c r="F154" s="45">
        <f t="shared" si="26"/>
        <v>101.99811857870897</v>
      </c>
    </row>
    <row r="155" spans="1:6" ht="12.75" customHeight="1" x14ac:dyDescent="0.25">
      <c r="A155" s="63">
        <v>3111</v>
      </c>
      <c r="B155" s="64" t="s">
        <v>312</v>
      </c>
      <c r="C155" s="247" t="s">
        <v>313</v>
      </c>
      <c r="D155" s="194">
        <v>131793.98000000001</v>
      </c>
      <c r="E155" s="194">
        <v>134427.38</v>
      </c>
      <c r="F155" s="45">
        <f t="shared" si="26"/>
        <v>101.99811857870897</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5800</v>
      </c>
      <c r="E159" s="194">
        <v>7850.14</v>
      </c>
      <c r="F159" s="45">
        <f t="shared" si="26"/>
        <v>135.34724137931036</v>
      </c>
    </row>
    <row r="160" spans="1:6" ht="12.75" customHeight="1" x14ac:dyDescent="0.25">
      <c r="A160" s="63">
        <v>313</v>
      </c>
      <c r="B160" s="65" t="s">
        <v>322</v>
      </c>
      <c r="C160" s="247" t="s">
        <v>323</v>
      </c>
      <c r="D160" s="60">
        <f t="shared" ref="D160:E160" si="32">SUM(D161:D163)</f>
        <v>21186.63</v>
      </c>
      <c r="E160" s="60">
        <f t="shared" si="32"/>
        <v>22180.560000000001</v>
      </c>
      <c r="F160" s="45">
        <f t="shared" si="26"/>
        <v>104.69130767847459</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21186.63</v>
      </c>
      <c r="E162" s="194">
        <v>22180.560000000001</v>
      </c>
      <c r="F162" s="45">
        <f t="shared" si="26"/>
        <v>104.69130767847459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154942.68</v>
      </c>
      <c r="E164" s="60">
        <f>E165+E170+E178+E188+E189+E194</f>
        <v>180540.21999999997</v>
      </c>
      <c r="F164" s="45">
        <f t="shared" si="26"/>
        <v>116.52065137894864</v>
      </c>
    </row>
    <row r="165" spans="1:6" ht="12.75" customHeight="1" x14ac:dyDescent="0.25">
      <c r="A165" s="63">
        <v>321</v>
      </c>
      <c r="B165" s="64" t="s">
        <v>332</v>
      </c>
      <c r="C165" s="247" t="s">
        <v>333</v>
      </c>
      <c r="D165" s="60">
        <f t="shared" ref="D165:E165" si="33">SUM(D166:D169)</f>
        <v>9891.8799999999992</v>
      </c>
      <c r="E165" s="60">
        <f t="shared" si="33"/>
        <v>9648.49</v>
      </c>
      <c r="F165" s="45">
        <f t="shared" si="26"/>
        <v>97.539497042018311</v>
      </c>
    </row>
    <row r="166" spans="1:6" ht="12.75" customHeight="1" x14ac:dyDescent="0.25">
      <c r="A166" s="63">
        <v>3211</v>
      </c>
      <c r="B166" s="64" t="s">
        <v>334</v>
      </c>
      <c r="C166" s="247" t="s">
        <v>335</v>
      </c>
      <c r="D166" s="194">
        <v>458.56</v>
      </c>
      <c r="E166" s="194">
        <v>559.29999999999995</v>
      </c>
      <c r="F166" s="45">
        <f t="shared" si="26"/>
        <v>121.96877180739708</v>
      </c>
    </row>
    <row r="167" spans="1:6" ht="12.75" customHeight="1" x14ac:dyDescent="0.25">
      <c r="A167" s="63">
        <v>3212</v>
      </c>
      <c r="B167" s="64" t="s">
        <v>336</v>
      </c>
      <c r="C167" s="247" t="s">
        <v>337</v>
      </c>
      <c r="D167" s="194">
        <v>1340.82</v>
      </c>
      <c r="E167" s="194">
        <v>1199.69</v>
      </c>
      <c r="F167" s="45">
        <f t="shared" si="26"/>
        <v>89.474351516236339</v>
      </c>
    </row>
    <row r="168" spans="1:6" ht="12.75" customHeight="1" x14ac:dyDescent="0.25">
      <c r="A168" s="63">
        <v>3213</v>
      </c>
      <c r="B168" s="64" t="s">
        <v>338</v>
      </c>
      <c r="C168" s="247" t="s">
        <v>339</v>
      </c>
      <c r="D168" s="194">
        <v>60</v>
      </c>
      <c r="E168" s="194">
        <v>275</v>
      </c>
      <c r="F168" s="45">
        <f t="shared" si="26"/>
        <v>458.33333333333331</v>
      </c>
    </row>
    <row r="169" spans="1:6" ht="12.75" customHeight="1" x14ac:dyDescent="0.25">
      <c r="A169" s="63">
        <v>3214</v>
      </c>
      <c r="B169" s="64" t="s">
        <v>340</v>
      </c>
      <c r="C169" s="247" t="s">
        <v>341</v>
      </c>
      <c r="D169" s="194">
        <v>8032.5</v>
      </c>
      <c r="E169" s="194">
        <v>7614.5</v>
      </c>
      <c r="F169" s="45">
        <f t="shared" si="26"/>
        <v>94.796140678493629</v>
      </c>
    </row>
    <row r="170" spans="1:6" ht="12.75" customHeight="1" x14ac:dyDescent="0.25">
      <c r="A170" s="63">
        <v>322</v>
      </c>
      <c r="B170" s="64" t="s">
        <v>342</v>
      </c>
      <c r="C170" s="247" t="s">
        <v>343</v>
      </c>
      <c r="D170" s="60">
        <f t="shared" ref="D170:E170" si="34">SUM(D171:D177)</f>
        <v>23441.800000000003</v>
      </c>
      <c r="E170" s="60">
        <f t="shared" si="34"/>
        <v>20918.190000000002</v>
      </c>
      <c r="F170" s="45">
        <f t="shared" si="26"/>
        <v>89.234572430444757</v>
      </c>
    </row>
    <row r="171" spans="1:6" ht="12.75" customHeight="1" x14ac:dyDescent="0.25">
      <c r="A171" s="63">
        <v>3221</v>
      </c>
      <c r="B171" s="64" t="s">
        <v>344</v>
      </c>
      <c r="C171" s="247" t="s">
        <v>345</v>
      </c>
      <c r="D171" s="194">
        <v>4852.83</v>
      </c>
      <c r="E171" s="194">
        <v>3973.48</v>
      </c>
      <c r="F171" s="45">
        <f t="shared" si="26"/>
        <v>81.879645485211725</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17921.86</v>
      </c>
      <c r="E173" s="194">
        <v>16370.9</v>
      </c>
      <c r="F173" s="45">
        <f t="shared" si="26"/>
        <v>91.345987525848315</v>
      </c>
    </row>
    <row r="174" spans="1:6" ht="12.75" customHeight="1" x14ac:dyDescent="0.25">
      <c r="A174" s="63">
        <v>3224</v>
      </c>
      <c r="B174" s="65" t="s">
        <v>350</v>
      </c>
      <c r="C174" s="247" t="s">
        <v>351</v>
      </c>
      <c r="D174" s="194">
        <v>7.33</v>
      </c>
      <c r="E174" s="194">
        <v>296.31</v>
      </c>
      <c r="F174" s="45">
        <f t="shared" si="26"/>
        <v>4042.4283765347886</v>
      </c>
    </row>
    <row r="175" spans="1:6" ht="12.75" customHeight="1" x14ac:dyDescent="0.25">
      <c r="A175" s="63">
        <v>3225</v>
      </c>
      <c r="B175" s="65" t="s">
        <v>352</v>
      </c>
      <c r="C175" s="247" t="s">
        <v>353</v>
      </c>
      <c r="D175" s="194">
        <v>659.78</v>
      </c>
      <c r="E175" s="194">
        <v>277.5</v>
      </c>
      <c r="F175" s="45">
        <f t="shared" si="26"/>
        <v>42.059474370244629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106631.31999999999</v>
      </c>
      <c r="E178" s="60">
        <f t="shared" si="35"/>
        <v>133395.18</v>
      </c>
      <c r="F178" s="45">
        <f t="shared" si="26"/>
        <v>125.09943607562957</v>
      </c>
    </row>
    <row r="179" spans="1:6" ht="12.75" customHeight="1" x14ac:dyDescent="0.25">
      <c r="A179" s="63">
        <v>3231</v>
      </c>
      <c r="B179" s="65" t="s">
        <v>360</v>
      </c>
      <c r="C179" s="247" t="s">
        <v>361</v>
      </c>
      <c r="D179" s="194">
        <v>1716.78</v>
      </c>
      <c r="E179" s="194">
        <v>2745.29</v>
      </c>
      <c r="F179" s="45">
        <f t="shared" si="26"/>
        <v>159.90924870979393</v>
      </c>
    </row>
    <row r="180" spans="1:6" ht="12.75" customHeight="1" x14ac:dyDescent="0.25">
      <c r="A180" s="63">
        <v>3232</v>
      </c>
      <c r="B180" s="65" t="s">
        <v>362</v>
      </c>
      <c r="C180" s="247" t="s">
        <v>363</v>
      </c>
      <c r="D180" s="194">
        <v>20506.09</v>
      </c>
      <c r="E180" s="194">
        <v>23815.02</v>
      </c>
      <c r="F180" s="45">
        <f t="shared" si="26"/>
        <v>116.13632828101311</v>
      </c>
    </row>
    <row r="181" spans="1:6" ht="12.75" customHeight="1" x14ac:dyDescent="0.25">
      <c r="A181" s="63">
        <v>3233</v>
      </c>
      <c r="B181" s="65" t="s">
        <v>364</v>
      </c>
      <c r="C181" s="247" t="s">
        <v>365</v>
      </c>
      <c r="D181" s="194">
        <v>1752.07</v>
      </c>
      <c r="E181" s="194">
        <v>2412.29</v>
      </c>
      <c r="F181" s="45">
        <f t="shared" si="26"/>
        <v>137.68228438361481</v>
      </c>
    </row>
    <row r="182" spans="1:6" ht="12.75" customHeight="1" x14ac:dyDescent="0.25">
      <c r="A182" s="63">
        <v>3234</v>
      </c>
      <c r="B182" s="65" t="s">
        <v>366</v>
      </c>
      <c r="C182" s="247" t="s">
        <v>367</v>
      </c>
      <c r="D182" s="194">
        <v>63428.93</v>
      </c>
      <c r="E182" s="194">
        <v>69813.960000000006</v>
      </c>
      <c r="F182" s="45">
        <f t="shared" si="26"/>
        <v>110.06643183165789</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14475.14</v>
      </c>
      <c r="E185" s="194">
        <v>25835.599999999999</v>
      </c>
      <c r="F185" s="45">
        <f t="shared" si="26"/>
        <v>178.48255699081321</v>
      </c>
    </row>
    <row r="186" spans="1:6" ht="12.75" customHeight="1" x14ac:dyDescent="0.25">
      <c r="A186" s="63">
        <v>3238</v>
      </c>
      <c r="B186" s="64" t="s">
        <v>374</v>
      </c>
      <c r="C186" s="247" t="s">
        <v>375</v>
      </c>
      <c r="D186" s="194">
        <v>4537.5</v>
      </c>
      <c r="E186" s="194">
        <v>7035.34</v>
      </c>
      <c r="F186" s="45">
        <f t="shared" si="26"/>
        <v>155.04881542699724</v>
      </c>
    </row>
    <row r="187" spans="1:6" ht="12.75" customHeight="1" x14ac:dyDescent="0.25">
      <c r="A187" s="63">
        <v>3239</v>
      </c>
      <c r="B187" s="64" t="s">
        <v>376</v>
      </c>
      <c r="C187" s="247" t="s">
        <v>377</v>
      </c>
      <c r="D187" s="194">
        <v>214.81</v>
      </c>
      <c r="E187" s="194">
        <v>1737.68</v>
      </c>
      <c r="F187" s="45">
        <f t="shared" si="26"/>
        <v>808.93813137191</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14977.68</v>
      </c>
      <c r="E194" s="60">
        <f t="shared" si="36"/>
        <v>16578.36</v>
      </c>
      <c r="F194" s="45">
        <f t="shared" si="26"/>
        <v>110.68710240838368</v>
      </c>
    </row>
    <row r="195" spans="1:6" ht="12.75" customHeight="1" x14ac:dyDescent="0.25">
      <c r="A195" s="63">
        <v>3291</v>
      </c>
      <c r="B195" s="183" t="s">
        <v>392</v>
      </c>
      <c r="C195" s="247" t="s">
        <v>393</v>
      </c>
      <c r="D195" s="194">
        <v>445.86</v>
      </c>
      <c r="E195" s="194">
        <v>2893.71</v>
      </c>
      <c r="F195" s="45">
        <f t="shared" si="26"/>
        <v>649.01762885210599</v>
      </c>
    </row>
    <row r="196" spans="1:6" ht="12.75" customHeight="1" x14ac:dyDescent="0.25">
      <c r="A196" s="63">
        <v>3292</v>
      </c>
      <c r="B196" s="64" t="s">
        <v>394</v>
      </c>
      <c r="C196" s="247" t="s">
        <v>395</v>
      </c>
      <c r="D196" s="194">
        <v>2062.7600000000002</v>
      </c>
      <c r="E196" s="194">
        <v>4007.87</v>
      </c>
      <c r="F196" s="45">
        <f t="shared" si="26"/>
        <v>194.29647656537841</v>
      </c>
    </row>
    <row r="197" spans="1:6" ht="12.75" customHeight="1" x14ac:dyDescent="0.25">
      <c r="A197" s="63">
        <v>3293</v>
      </c>
      <c r="B197" s="64" t="s">
        <v>396</v>
      </c>
      <c r="C197" s="247" t="s">
        <v>397</v>
      </c>
      <c r="D197" s="194">
        <v>1471.77</v>
      </c>
      <c r="E197" s="194">
        <v>806.35</v>
      </c>
      <c r="F197" s="45">
        <f t="shared" si="26"/>
        <v>54.787772545982051</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1925</v>
      </c>
      <c r="E199" s="194">
        <v>2955.99</v>
      </c>
      <c r="F199" s="45">
        <f t="shared" si="26"/>
        <v>153.55792207792206</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9072.2900000000009</v>
      </c>
      <c r="E201" s="194">
        <v>5914.44</v>
      </c>
      <c r="F201" s="45">
        <f t="shared" si="26"/>
        <v>65.192360473485735</v>
      </c>
    </row>
    <row r="202" spans="1:6" ht="12.75" customHeight="1" x14ac:dyDescent="0.25">
      <c r="A202" s="63">
        <v>34</v>
      </c>
      <c r="B202" s="183" t="s">
        <v>406</v>
      </c>
      <c r="C202" s="247" t="s">
        <v>407</v>
      </c>
      <c r="D202" s="60">
        <f t="shared" ref="D202:E202" si="37">D203+D208+D216</f>
        <v>1421.36</v>
      </c>
      <c r="E202" s="60">
        <f t="shared" si="37"/>
        <v>1483.24</v>
      </c>
      <c r="F202" s="45">
        <f t="shared" si="26"/>
        <v>104.35357685596894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1421.36</v>
      </c>
      <c r="E216" s="60">
        <f t="shared" si="40"/>
        <v>1483.24</v>
      </c>
      <c r="F216" s="45">
        <f t="shared" si="26"/>
        <v>104.35357685596894</v>
      </c>
    </row>
    <row r="217" spans="1:6" ht="12.75" customHeight="1" x14ac:dyDescent="0.25">
      <c r="A217" s="63">
        <v>3431</v>
      </c>
      <c r="B217" s="182" t="s">
        <v>436</v>
      </c>
      <c r="C217" s="247" t="s">
        <v>437</v>
      </c>
      <c r="D217" s="194">
        <v>1421.36</v>
      </c>
      <c r="E217" s="194">
        <v>1483.24</v>
      </c>
      <c r="F217" s="45">
        <f t="shared" si="26"/>
        <v>104.35357685596894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21832.11</v>
      </c>
      <c r="E230" s="60">
        <f>E231+E234+E237+E242+E246+E250+E254+E257</f>
        <v>25495.77</v>
      </c>
      <c r="F230" s="45">
        <f t="shared" ref="F230:F245" si="44">IF(D230&lt;&gt;0,IF(E230/D230&gt;=100,"&gt;&gt;100",E230/D230*100),"-")</f>
        <v>116.78106238929725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1443.55</v>
      </c>
      <c r="E237" s="60">
        <f t="shared" si="47"/>
        <v>1658.43</v>
      </c>
      <c r="F237" s="45">
        <f t="shared" si="44"/>
        <v>114.88552526756955</v>
      </c>
    </row>
    <row r="238" spans="1:6" ht="12" x14ac:dyDescent="0.25">
      <c r="A238" s="63">
        <v>3631</v>
      </c>
      <c r="B238" s="65" t="s">
        <v>478</v>
      </c>
      <c r="C238" s="247" t="s">
        <v>479</v>
      </c>
      <c r="D238" s="194">
        <v>1443.55</v>
      </c>
      <c r="E238" s="194">
        <v>1658.43</v>
      </c>
      <c r="F238" s="45">
        <f t="shared" si="44"/>
        <v>114.88552526756955</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12359.81</v>
      </c>
      <c r="E246" s="60">
        <f t="shared" si="48"/>
        <v>18711.060000000001</v>
      </c>
      <c r="F246" s="45">
        <f t="shared" ref="F246:F249" si="49">IF(D246&lt;&gt;0,IF(E246/D246&gt;=100,"&gt;&gt;100",E246/D246*100),"-")</f>
        <v>151.38630771832254</v>
      </c>
    </row>
    <row r="247" spans="1:6" ht="12.75" customHeight="1" x14ac:dyDescent="0.25">
      <c r="A247" s="63" t="s">
        <v>493</v>
      </c>
      <c r="B247" s="64" t="s">
        <v>494</v>
      </c>
      <c r="C247" s="247" t="s">
        <v>493</v>
      </c>
      <c r="D247" s="194">
        <v>12359.81</v>
      </c>
      <c r="E247" s="194">
        <v>18711.060000000001</v>
      </c>
      <c r="F247" s="45">
        <f t="shared" si="49"/>
        <v>151.38630771832254</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8028.75</v>
      </c>
      <c r="E250" s="60">
        <f t="shared" si="50"/>
        <v>5126.28</v>
      </c>
      <c r="F250" s="45">
        <f t="shared" ref="F250:F253" si="51">IF(D250&lt;&gt;0,IF(E250/D250&gt;=100,"&gt;&gt;100",E250/D250*100),"-")</f>
        <v>63.849042503503028</v>
      </c>
    </row>
    <row r="251" spans="1:6" ht="22.8" x14ac:dyDescent="0.25">
      <c r="A251" s="63">
        <v>3672</v>
      </c>
      <c r="B251" s="64" t="s">
        <v>501</v>
      </c>
      <c r="C251" s="247" t="s">
        <v>502</v>
      </c>
      <c r="D251" s="194">
        <v>8028.75</v>
      </c>
      <c r="E251" s="194">
        <v>5126.28</v>
      </c>
      <c r="F251" s="45">
        <f t="shared" si="51"/>
        <v>63.849042503503028</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15054.54</v>
      </c>
      <c r="E262" s="60">
        <f t="shared" si="55"/>
        <v>17010</v>
      </c>
      <c r="F262" s="45">
        <f t="shared" ref="F262:F268" si="56">IF(D262&lt;&gt;0,IF(E262/D262&gt;=100,"&gt;&gt;100",E262/D262*100),"-")</f>
        <v>112.98917137288818</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15054.54</v>
      </c>
      <c r="E269" s="60">
        <f t="shared" si="58"/>
        <v>17010</v>
      </c>
      <c r="F269" s="45">
        <f t="shared" ref="F269:F272" si="59">IF(D269&lt;&gt;0,IF(E269/D269&gt;=100,"&gt;&gt;100",E269/D269*100),"-")</f>
        <v>112.98917137288818</v>
      </c>
    </row>
    <row r="270" spans="1:6" ht="12.75" customHeight="1" x14ac:dyDescent="0.25">
      <c r="A270" s="63">
        <v>3721</v>
      </c>
      <c r="B270" s="65" t="s">
        <v>533</v>
      </c>
      <c r="C270" s="247" t="s">
        <v>534</v>
      </c>
      <c r="D270" s="194">
        <v>7854.54</v>
      </c>
      <c r="E270" s="194">
        <v>15690</v>
      </c>
      <c r="F270" s="45">
        <f t="shared" si="59"/>
        <v>199.7570831646411</v>
      </c>
    </row>
    <row r="271" spans="1:6" ht="12.75" customHeight="1" x14ac:dyDescent="0.25">
      <c r="A271" s="63">
        <v>3722</v>
      </c>
      <c r="B271" s="65" t="s">
        <v>535</v>
      </c>
      <c r="C271" s="247" t="s">
        <v>536</v>
      </c>
      <c r="D271" s="194">
        <v>7200</v>
      </c>
      <c r="E271" s="194">
        <v>1320</v>
      </c>
      <c r="F271" s="45">
        <f t="shared" si="59"/>
        <v>18.333333333333332</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184456.92</v>
      </c>
      <c r="E273" s="60">
        <f t="shared" si="60"/>
        <v>180787.16999999998</v>
      </c>
      <c r="F273" s="45">
        <f t="shared" ref="F273:F277" si="61">IF(D273&lt;&gt;0,IF(E273/D273&gt;=100,"&gt;&gt;100",E273/D273*100),"-")</f>
        <v>98.010511072178787</v>
      </c>
    </row>
    <row r="274" spans="1:6" ht="12.75" customHeight="1" x14ac:dyDescent="0.25">
      <c r="A274" s="63">
        <v>381</v>
      </c>
      <c r="B274" s="64" t="s">
        <v>541</v>
      </c>
      <c r="C274" s="247" t="s">
        <v>542</v>
      </c>
      <c r="D274" s="60">
        <f t="shared" ref="D274:E274" si="62">SUM(D275:D277)</f>
        <v>45000.01</v>
      </c>
      <c r="E274" s="60">
        <f t="shared" si="62"/>
        <v>117823.65</v>
      </c>
      <c r="F274" s="45">
        <f t="shared" si="61"/>
        <v>261.83027514882775</v>
      </c>
    </row>
    <row r="275" spans="1:6" ht="12.75" customHeight="1" x14ac:dyDescent="0.25">
      <c r="A275" s="63">
        <v>3811</v>
      </c>
      <c r="B275" s="64" t="s">
        <v>543</v>
      </c>
      <c r="C275" s="247" t="s">
        <v>544</v>
      </c>
      <c r="D275" s="194">
        <v>45000.01</v>
      </c>
      <c r="E275" s="194">
        <v>117823.65</v>
      </c>
      <c r="F275" s="45">
        <f t="shared" si="61"/>
        <v>261.83027514882775</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139456.91</v>
      </c>
      <c r="E289" s="60">
        <f t="shared" si="67"/>
        <v>62963.519999999997</v>
      </c>
      <c r="F289" s="45">
        <f t="shared" si="66"/>
        <v>45.149085835904437</v>
      </c>
    </row>
    <row r="290" spans="1:6" ht="22.8" x14ac:dyDescent="0.25">
      <c r="A290" s="63">
        <v>3861</v>
      </c>
      <c r="B290" s="64" t="s">
        <v>572</v>
      </c>
      <c r="C290" s="247" t="s">
        <v>573</v>
      </c>
      <c r="D290" s="194">
        <v>139456.91</v>
      </c>
      <c r="E290" s="194">
        <v>62963.519999999997</v>
      </c>
      <c r="F290" s="45">
        <f t="shared" si="66"/>
        <v>45.149085835904437</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536488.22</v>
      </c>
      <c r="E299" s="60">
        <f>E152-E297+E298</f>
        <v>569774.48</v>
      </c>
      <c r="F299" s="45">
        <f t="shared" si="68"/>
        <v>106.20447174031146</v>
      </c>
    </row>
    <row r="300" spans="1:6" ht="12.75" customHeight="1" x14ac:dyDescent="0.25">
      <c r="A300" s="63" t="s">
        <v>582</v>
      </c>
      <c r="B300" s="64" t="s">
        <v>593</v>
      </c>
      <c r="C300" s="247" t="s">
        <v>594</v>
      </c>
      <c r="D300" s="60">
        <f>IF(D6&gt;=D299,D6-D299,0)</f>
        <v>10024.810000000056</v>
      </c>
      <c r="E300" s="60">
        <f>IF(E6&gt;=E299,E6-E299,0)</f>
        <v>108972.5</v>
      </c>
      <c r="F300" s="45">
        <f t="shared" si="68"/>
        <v>1087.0280833252639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7972622.6799999997</v>
      </c>
      <c r="E302" s="194">
        <v>7463272.6500000004</v>
      </c>
      <c r="F302" s="45">
        <f t="shared" si="68"/>
        <v>93.611261307050853</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122764.25</v>
      </c>
      <c r="E304" s="194">
        <v>834243.43000000017</v>
      </c>
      <c r="F304" s="45">
        <f t="shared" si="68"/>
        <v>679.54916028078219</v>
      </c>
    </row>
    <row r="305" spans="1:6" ht="12" x14ac:dyDescent="0.25">
      <c r="A305" s="63">
        <v>9661</v>
      </c>
      <c r="B305" s="220" t="s">
        <v>603</v>
      </c>
      <c r="C305" s="247" t="s">
        <v>604</v>
      </c>
      <c r="D305" s="194">
        <v>0</v>
      </c>
      <c r="E305" s="194">
        <v>75.88000000000001</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34599.050000000003</v>
      </c>
      <c r="E308" s="60">
        <f t="shared" si="71"/>
        <v>45759.65</v>
      </c>
      <c r="F308" s="45">
        <f t="shared" ref="F308:F428" si="72">IF(D308&lt;&gt;0,IF(E308/D308&gt;=100,"&gt;&gt;100",E308/D308*100),"-")</f>
        <v>132.25695503200231</v>
      </c>
    </row>
    <row r="309" spans="1:6" ht="12.75" customHeight="1" x14ac:dyDescent="0.25">
      <c r="A309" s="63">
        <v>71</v>
      </c>
      <c r="B309" s="64" t="s">
        <v>610</v>
      </c>
      <c r="C309" s="247" t="s">
        <v>611</v>
      </c>
      <c r="D309" s="60">
        <f t="shared" ref="D309:E309" si="73">D310+D314</f>
        <v>32834</v>
      </c>
      <c r="E309" s="60">
        <f t="shared" si="73"/>
        <v>0</v>
      </c>
      <c r="F309" s="45">
        <f t="shared" si="72"/>
        <v>0</v>
      </c>
    </row>
    <row r="310" spans="1:6" ht="12" x14ac:dyDescent="0.25">
      <c r="A310" s="63">
        <v>711</v>
      </c>
      <c r="B310" s="64" t="s">
        <v>612</v>
      </c>
      <c r="C310" s="247" t="s">
        <v>613</v>
      </c>
      <c r="D310" s="60">
        <f t="shared" ref="D310:E310" si="74">SUM(D311:D313)</f>
        <v>32834</v>
      </c>
      <c r="E310" s="60">
        <f t="shared" si="74"/>
        <v>0</v>
      </c>
      <c r="F310" s="45">
        <f t="shared" si="72"/>
        <v>0</v>
      </c>
    </row>
    <row r="311" spans="1:6" ht="12.75" customHeight="1" x14ac:dyDescent="0.25">
      <c r="A311" s="63">
        <v>7111</v>
      </c>
      <c r="B311" s="64" t="s">
        <v>614</v>
      </c>
      <c r="C311" s="247" t="s">
        <v>615</v>
      </c>
      <c r="D311" s="194">
        <v>32834</v>
      </c>
      <c r="E311" s="194">
        <v>0</v>
      </c>
      <c r="F311" s="45">
        <f t="shared" si="72"/>
        <v>0</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1765.05</v>
      </c>
      <c r="E321" s="60">
        <f t="shared" si="76"/>
        <v>45759.65</v>
      </c>
      <c r="F321" s="45">
        <f t="shared" si="72"/>
        <v>2592.5412877822159</v>
      </c>
    </row>
    <row r="322" spans="1:6" ht="12.75" customHeight="1" x14ac:dyDescent="0.25">
      <c r="A322" s="63">
        <v>721</v>
      </c>
      <c r="B322" s="64" t="s">
        <v>636</v>
      </c>
      <c r="C322" s="247" t="s">
        <v>637</v>
      </c>
      <c r="D322" s="60">
        <f t="shared" ref="D322:E322" si="77">SUM(D323:D326)</f>
        <v>1765.05</v>
      </c>
      <c r="E322" s="60">
        <f t="shared" si="77"/>
        <v>45759.65</v>
      </c>
      <c r="F322" s="45">
        <f t="shared" si="72"/>
        <v>2592.5412877822159</v>
      </c>
    </row>
    <row r="323" spans="1:6" ht="12.75" customHeight="1" x14ac:dyDescent="0.25">
      <c r="A323" s="63">
        <v>7211</v>
      </c>
      <c r="B323" s="64" t="s">
        <v>638</v>
      </c>
      <c r="C323" s="247" t="s">
        <v>639</v>
      </c>
      <c r="D323" s="194">
        <v>1765.05</v>
      </c>
      <c r="E323" s="194">
        <v>45759.65</v>
      </c>
      <c r="F323" s="45">
        <f t="shared" si="72"/>
        <v>2592.5412877822159</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143989.04</v>
      </c>
      <c r="E360" s="60">
        <f t="shared" si="86"/>
        <v>15675</v>
      </c>
      <c r="F360" s="45">
        <f t="shared" si="72"/>
        <v>10.886245230887017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143989.04</v>
      </c>
      <c r="E373" s="60">
        <f t="shared" si="90"/>
        <v>15675</v>
      </c>
      <c r="F373" s="45">
        <f t="shared" si="72"/>
        <v>10.886245230887017</v>
      </c>
    </row>
    <row r="374" spans="1:6" ht="12.75" customHeight="1" x14ac:dyDescent="0.25">
      <c r="A374" s="63">
        <v>421</v>
      </c>
      <c r="B374" s="64" t="s">
        <v>732</v>
      </c>
      <c r="C374" s="247" t="s">
        <v>733</v>
      </c>
      <c r="D374" s="60">
        <f t="shared" ref="D374:E374" si="91">SUM(D375:D378)</f>
        <v>143989.04</v>
      </c>
      <c r="E374" s="60">
        <f t="shared" si="91"/>
        <v>13875</v>
      </c>
      <c r="F374" s="45">
        <f t="shared" si="72"/>
        <v>9.6361500847564514</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143989.04</v>
      </c>
      <c r="E377" s="194">
        <v>6375</v>
      </c>
      <c r="F377" s="45">
        <f t="shared" si="72"/>
        <v>4.4274203092124234</v>
      </c>
    </row>
    <row r="378" spans="1:6" ht="12.75" customHeight="1" x14ac:dyDescent="0.25">
      <c r="A378" s="63">
        <v>4214</v>
      </c>
      <c r="B378" s="64" t="s">
        <v>644</v>
      </c>
      <c r="C378" s="247" t="s">
        <v>737</v>
      </c>
      <c r="D378" s="194">
        <v>0</v>
      </c>
      <c r="E378" s="194">
        <v>7500</v>
      </c>
      <c r="F378" s="45" t="str">
        <f t="shared" si="72"/>
        <v>-</v>
      </c>
    </row>
    <row r="379" spans="1:6" ht="12.75" customHeight="1" x14ac:dyDescent="0.25">
      <c r="A379" s="63">
        <v>422</v>
      </c>
      <c r="B379" s="64" t="s">
        <v>738</v>
      </c>
      <c r="C379" s="247" t="s">
        <v>739</v>
      </c>
      <c r="D379" s="60">
        <f t="shared" ref="D379:E379" si="92">SUM(D380:D387)</f>
        <v>0</v>
      </c>
      <c r="E379" s="60">
        <f t="shared" si="92"/>
        <v>1800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1800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30084.65</v>
      </c>
      <c r="F417" s="45" t="str">
        <f t="shared" si="72"/>
        <v>-</v>
      </c>
    </row>
    <row r="418" spans="1:6" ht="12.75" customHeight="1" x14ac:dyDescent="0.25">
      <c r="A418" s="63" t="s">
        <v>582</v>
      </c>
      <c r="B418" s="64" t="s">
        <v>795</v>
      </c>
      <c r="C418" s="247" t="s">
        <v>796</v>
      </c>
      <c r="D418" s="60">
        <f t="shared" ref="D418:E418" si="102">IF(D360&gt;=D308,D360-D308,0)</f>
        <v>109389.99</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7100794.21</v>
      </c>
      <c r="E420" s="194">
        <v>7386819.3199999994</v>
      </c>
      <c r="F420" s="45">
        <f t="shared" si="72"/>
        <v>104.02807209364259</v>
      </c>
    </row>
    <row r="421" spans="1:6" ht="12.75" customHeight="1" x14ac:dyDescent="0.25">
      <c r="A421" s="63">
        <v>97</v>
      </c>
      <c r="B421" s="220" t="s">
        <v>801</v>
      </c>
      <c r="C421" s="247" t="s">
        <v>802</v>
      </c>
      <c r="D421" s="194">
        <v>21304.09</v>
      </c>
      <c r="E421" s="194">
        <v>22307.119999999995</v>
      </c>
      <c r="F421" s="45">
        <f t="shared" si="72"/>
        <v>104.70815697830791</v>
      </c>
    </row>
    <row r="422" spans="1:6" ht="12.75" customHeight="1" x14ac:dyDescent="0.25">
      <c r="A422" s="63" t="s">
        <v>582</v>
      </c>
      <c r="B422" s="64" t="s">
        <v>803</v>
      </c>
      <c r="C422" s="247" t="s">
        <v>804</v>
      </c>
      <c r="D422" s="60">
        <f>D6+D308</f>
        <v>581112.08000000007</v>
      </c>
      <c r="E422" s="60">
        <f>E6+E308</f>
        <v>724506.63</v>
      </c>
      <c r="F422" s="45">
        <f t="shared" si="72"/>
        <v>124.67588524403071</v>
      </c>
    </row>
    <row r="423" spans="1:6" ht="12.75" customHeight="1" x14ac:dyDescent="0.25">
      <c r="A423" s="63" t="s">
        <v>582</v>
      </c>
      <c r="B423" s="64" t="s">
        <v>805</v>
      </c>
      <c r="C423" s="247" t="s">
        <v>806</v>
      </c>
      <c r="D423" s="60">
        <f t="shared" ref="D423:E423" si="103">D299+D360</f>
        <v>680477.26</v>
      </c>
      <c r="E423" s="60">
        <f t="shared" si="103"/>
        <v>585449.48</v>
      </c>
      <c r="F423" s="45">
        <f t="shared" si="72"/>
        <v>86.035127757244965</v>
      </c>
    </row>
    <row r="424" spans="1:6" ht="12.75" customHeight="1" x14ac:dyDescent="0.25">
      <c r="A424" s="63" t="s">
        <v>582</v>
      </c>
      <c r="B424" s="64" t="s">
        <v>807</v>
      </c>
      <c r="C424" s="247" t="s">
        <v>808</v>
      </c>
      <c r="D424" s="60">
        <f t="shared" ref="D424:E424" si="104">IF(D422&gt;=D423,D422-D423,0)</f>
        <v>0</v>
      </c>
      <c r="E424" s="60">
        <f t="shared" si="104"/>
        <v>139057.15000000002</v>
      </c>
      <c r="F424" s="45" t="str">
        <f t="shared" si="72"/>
        <v>-</v>
      </c>
    </row>
    <row r="425" spans="1:6" ht="12.75" customHeight="1" x14ac:dyDescent="0.25">
      <c r="A425" s="63" t="s">
        <v>582</v>
      </c>
      <c r="B425" s="64" t="s">
        <v>809</v>
      </c>
      <c r="C425" s="247" t="s">
        <v>810</v>
      </c>
      <c r="D425" s="60">
        <f t="shared" ref="D425:E425" si="105">IF(D423&gt;=D422,D423-D422,0)</f>
        <v>99365.179999999935</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871828.46999999974</v>
      </c>
      <c r="E426" s="60">
        <f t="shared" si="106"/>
        <v>76453.330000001006</v>
      </c>
      <c r="F426" s="45">
        <f t="shared" si="72"/>
        <v>8.7693087150504532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144068.34</v>
      </c>
      <c r="E428" s="81">
        <f t="shared" si="108"/>
        <v>856550.55000000016</v>
      </c>
      <c r="F428" s="61">
        <f t="shared" si="72"/>
        <v>594.54460987056575</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581112.08000000007</v>
      </c>
      <c r="E643" s="60">
        <f>E422+E430</f>
        <v>724506.63</v>
      </c>
      <c r="F643" s="45">
        <f t="shared" si="109"/>
        <v>124.67588524403071</v>
      </c>
    </row>
    <row r="644" spans="1:6" ht="12.75" customHeight="1" x14ac:dyDescent="0.25">
      <c r="A644" s="63" t="s">
        <v>582</v>
      </c>
      <c r="B644" s="64" t="s">
        <v>1238</v>
      </c>
      <c r="C644" s="247" t="s">
        <v>1239</v>
      </c>
      <c r="D644" s="60">
        <f>D423+D535</f>
        <v>680477.26</v>
      </c>
      <c r="E644" s="60">
        <f>E423+E535</f>
        <v>585449.48</v>
      </c>
      <c r="F644" s="45">
        <f t="shared" si="109"/>
        <v>86.035127757244965</v>
      </c>
    </row>
    <row r="645" spans="1:6" ht="12.75" customHeight="1" x14ac:dyDescent="0.25">
      <c r="A645" s="63" t="s">
        <v>582</v>
      </c>
      <c r="B645" s="64" t="s">
        <v>1240</v>
      </c>
      <c r="C645" s="247" t="s">
        <v>1241</v>
      </c>
      <c r="D645" s="60">
        <f t="shared" ref="D645:E645" si="163">IF(D643&gt;=D644,D643-D644,0)</f>
        <v>0</v>
      </c>
      <c r="E645" s="60">
        <f t="shared" si="163"/>
        <v>139057.15000000002</v>
      </c>
      <c r="F645" s="45" t="str">
        <f t="shared" si="109"/>
        <v>-</v>
      </c>
    </row>
    <row r="646" spans="1:6" ht="12.75" customHeight="1" x14ac:dyDescent="0.25">
      <c r="A646" s="63" t="s">
        <v>582</v>
      </c>
      <c r="B646" s="64" t="s">
        <v>1242</v>
      </c>
      <c r="C646" s="247" t="s">
        <v>1243</v>
      </c>
      <c r="D646" s="60">
        <f t="shared" ref="D646:E646" si="164">IF(D644&gt;=D643,D644-D643,0)</f>
        <v>99365.179999999935</v>
      </c>
      <c r="E646" s="60">
        <f t="shared" si="164"/>
        <v>0</v>
      </c>
      <c r="F646" s="45">
        <f t="shared" si="109"/>
        <v>0</v>
      </c>
    </row>
    <row r="647" spans="1:6" ht="22.8" x14ac:dyDescent="0.25">
      <c r="A647" s="251" t="s">
        <v>1244</v>
      </c>
      <c r="B647" s="64" t="s">
        <v>1245</v>
      </c>
      <c r="C647" s="252" t="s">
        <v>1244</v>
      </c>
      <c r="D647" s="60">
        <f>IF(D426-D427+D641-D642&gt;=0,D426-D427+D641-D642,0)</f>
        <v>871828.46999999974</v>
      </c>
      <c r="E647" s="60">
        <f>IF(E426-E427+E641-E642&gt;=0,E426-E427+E641-E642,0)</f>
        <v>76453.330000001006</v>
      </c>
      <c r="F647" s="45">
        <f t="shared" si="109"/>
        <v>8.7693087150504532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772463.2899999998</v>
      </c>
      <c r="E649" s="60">
        <f t="shared" si="165"/>
        <v>215510.48000000103</v>
      </c>
      <c r="F649" s="45">
        <f t="shared" si="109"/>
        <v>27.899122558950484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6.9999999999993179E-2</v>
      </c>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1106218.49</v>
      </c>
      <c r="E653" s="194">
        <v>256073.2</v>
      </c>
      <c r="F653" s="45">
        <f t="shared" ref="F653:F740" si="167">IF(D653&lt;&gt;0,IF(E653/D653&gt;=100,"&gt;&gt;100",E653/D653*100),"-")</f>
        <v>23.148519240534483</v>
      </c>
    </row>
    <row r="654" spans="1:6" ht="12.75" customHeight="1" x14ac:dyDescent="0.25">
      <c r="A654" s="63" t="s">
        <v>1257</v>
      </c>
      <c r="B654" s="64" t="s">
        <v>1258</v>
      </c>
      <c r="C654" s="247" t="s">
        <v>1257</v>
      </c>
      <c r="D654" s="194">
        <v>666074.1</v>
      </c>
      <c r="E654" s="194">
        <v>735772.98</v>
      </c>
      <c r="F654" s="45">
        <f t="shared" si="167"/>
        <v>110.46413304465675</v>
      </c>
    </row>
    <row r="655" spans="1:6" ht="12.75" customHeight="1" x14ac:dyDescent="0.25">
      <c r="A655" s="63" t="s">
        <v>1259</v>
      </c>
      <c r="B655" s="64" t="s">
        <v>1260</v>
      </c>
      <c r="C655" s="247" t="s">
        <v>1259</v>
      </c>
      <c r="D655" s="194">
        <v>905619.21</v>
      </c>
      <c r="E655" s="194">
        <v>614380.79</v>
      </c>
      <c r="F655" s="45">
        <f t="shared" si="167"/>
        <v>67.840962649191155</v>
      </c>
    </row>
    <row r="656" spans="1:6" ht="22.8" x14ac:dyDescent="0.25">
      <c r="A656" s="63">
        <v>11</v>
      </c>
      <c r="B656" s="64" t="s">
        <v>1261</v>
      </c>
      <c r="C656" s="247" t="s">
        <v>1262</v>
      </c>
      <c r="D656" s="60">
        <f t="shared" ref="D656:E656" si="168">+D653+D654-D655</f>
        <v>866673.37999999989</v>
      </c>
      <c r="E656" s="60">
        <f t="shared" si="168"/>
        <v>377465.3899999999</v>
      </c>
      <c r="F656" s="45">
        <f t="shared" si="167"/>
        <v>43.553361475115338</v>
      </c>
    </row>
    <row r="657" spans="1:6" ht="22.8" x14ac:dyDescent="0.25">
      <c r="A657" s="63" t="s">
        <v>582</v>
      </c>
      <c r="B657" s="64" t="s">
        <v>1263</v>
      </c>
      <c r="C657" s="247" t="s">
        <v>1264</v>
      </c>
      <c r="D657" s="253">
        <v>37</v>
      </c>
      <c r="E657" s="253">
        <v>38</v>
      </c>
      <c r="F657" s="45">
        <f t="shared" si="167"/>
        <v>102.70270270270269</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37</v>
      </c>
      <c r="E659" s="253">
        <v>38</v>
      </c>
      <c r="F659" s="45">
        <f t="shared" si="167"/>
        <v>102.70270270270269</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680.91</v>
      </c>
      <c r="F662" s="71" t="str">
        <f t="shared" si="167"/>
        <v>-</v>
      </c>
    </row>
    <row r="663" spans="1:6" ht="12.75" customHeight="1" x14ac:dyDescent="0.25">
      <c r="A663" s="70">
        <v>61316</v>
      </c>
      <c r="B663" s="65" t="s">
        <v>1276</v>
      </c>
      <c r="C663" s="277" t="s">
        <v>1277</v>
      </c>
      <c r="D663" s="192">
        <v>0</v>
      </c>
      <c r="E663" s="192">
        <v>1084.8</v>
      </c>
      <c r="F663" s="71" t="str">
        <f t="shared" si="167"/>
        <v>-</v>
      </c>
    </row>
    <row r="664" spans="1:6" ht="12.75" customHeight="1" x14ac:dyDescent="0.25">
      <c r="A664" s="70" t="s">
        <v>1278</v>
      </c>
      <c r="B664" s="65" t="s">
        <v>1279</v>
      </c>
      <c r="C664" s="277" t="s">
        <v>1278</v>
      </c>
      <c r="D664" s="192">
        <v>27036.62</v>
      </c>
      <c r="E664" s="192">
        <v>3519.23</v>
      </c>
      <c r="F664" s="71">
        <f t="shared" si="167"/>
        <v>13.016530912517913</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5095.5</v>
      </c>
      <c r="E669" s="194">
        <v>6426.12</v>
      </c>
      <c r="F669" s="45">
        <f t="shared" si="167"/>
        <v>126.11362967324109</v>
      </c>
    </row>
    <row r="670" spans="1:6" ht="12.75" customHeight="1" x14ac:dyDescent="0.25">
      <c r="A670" s="63">
        <v>63312</v>
      </c>
      <c r="B670" s="64" t="s">
        <v>1290</v>
      </c>
      <c r="C670" s="247" t="s">
        <v>1291</v>
      </c>
      <c r="D670" s="194">
        <v>9000</v>
      </c>
      <c r="E670" s="194">
        <v>4300</v>
      </c>
      <c r="F670" s="45">
        <f t="shared" si="167"/>
        <v>47.777777777777779</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11799.4</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105459.75</v>
      </c>
      <c r="E702" s="192">
        <v>234633.75</v>
      </c>
      <c r="F702" s="71">
        <f t="shared" si="167"/>
        <v>222.48654107372715</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13381.5</v>
      </c>
      <c r="E711" s="192">
        <v>14200.44</v>
      </c>
      <c r="F711" s="71">
        <f t="shared" si="167"/>
        <v>106.11994171057057</v>
      </c>
    </row>
    <row r="712" spans="1:6" ht="12.75" customHeight="1" x14ac:dyDescent="0.25">
      <c r="A712" s="70" t="s">
        <v>1359</v>
      </c>
      <c r="B712" s="65" t="s">
        <v>1360</v>
      </c>
      <c r="C712" s="277" t="s">
        <v>1359</v>
      </c>
      <c r="D712" s="192">
        <v>0</v>
      </c>
      <c r="E712" s="192">
        <v>2.02</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300</v>
      </c>
      <c r="E733" s="192">
        <v>0</v>
      </c>
      <c r="F733" s="71">
        <f t="shared" si="167"/>
        <v>0</v>
      </c>
    </row>
    <row r="734" spans="1:6" ht="12.75" customHeight="1" x14ac:dyDescent="0.25">
      <c r="A734" s="70">
        <v>32121</v>
      </c>
      <c r="B734" s="65" t="s">
        <v>1398</v>
      </c>
      <c r="C734" s="278" t="s">
        <v>1399</v>
      </c>
      <c r="D734" s="192">
        <v>1340.82</v>
      </c>
      <c r="E734" s="192">
        <v>1199.69</v>
      </c>
      <c r="F734" s="71">
        <f t="shared" si="167"/>
        <v>89.474351516236339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445.86</v>
      </c>
      <c r="E741" s="192">
        <v>2893.71</v>
      </c>
      <c r="F741" s="71">
        <f t="shared" ref="F741:F1006" si="169">IF(D741&lt;&gt;0,IF(E741/D741&gt;=100,"&gt;&gt;100",E741/D741*100),"-")</f>
        <v>649.01762885210599</v>
      </c>
    </row>
    <row r="742" spans="1:6" ht="12.75" customHeight="1" x14ac:dyDescent="0.25">
      <c r="A742" s="70" t="s">
        <v>1414</v>
      </c>
      <c r="B742" s="65" t="s">
        <v>1415</v>
      </c>
      <c r="C742" s="278" t="s">
        <v>1414</v>
      </c>
      <c r="D742" s="192">
        <v>1080.5</v>
      </c>
      <c r="E742" s="192">
        <v>0</v>
      </c>
      <c r="F742" s="71">
        <f t="shared" si="169"/>
        <v>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1443.55</v>
      </c>
      <c r="E782" s="192">
        <v>1658.43</v>
      </c>
      <c r="F782" s="71">
        <f t="shared" si="169"/>
        <v>114.88552526756955</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3830</v>
      </c>
      <c r="E843" s="194">
        <v>4290</v>
      </c>
      <c r="F843" s="45">
        <f t="shared" si="169"/>
        <v>112.01044386422976</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8400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3900</v>
      </c>
      <c r="E848" s="194">
        <v>3000</v>
      </c>
      <c r="F848" s="45">
        <f t="shared" si="169"/>
        <v>76.923076923076934</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124.54</v>
      </c>
      <c r="E850" s="194">
        <v>0</v>
      </c>
      <c r="F850" s="45">
        <f t="shared" si="169"/>
        <v>0</v>
      </c>
    </row>
    <row r="851" spans="1:6" ht="12.75" customHeight="1" x14ac:dyDescent="0.25">
      <c r="A851" s="63">
        <v>37221</v>
      </c>
      <c r="B851" s="64" t="s">
        <v>1631</v>
      </c>
      <c r="C851" s="247" t="s">
        <v>1632</v>
      </c>
      <c r="D851" s="194">
        <v>1700</v>
      </c>
      <c r="E851" s="194">
        <v>1320</v>
      </c>
      <c r="F851" s="45">
        <f t="shared" si="169"/>
        <v>77.64705882352942</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5000</v>
      </c>
      <c r="E853" s="194">
        <v>0</v>
      </c>
      <c r="F853" s="45">
        <f t="shared" si="169"/>
        <v>0</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500</v>
      </c>
      <c r="E855" s="194">
        <v>0</v>
      </c>
      <c r="F855" s="45">
        <f t="shared" si="169"/>
        <v>0</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139456.91</v>
      </c>
      <c r="E857" s="194">
        <v>62963.519999999997</v>
      </c>
      <c r="F857" s="45">
        <f t="shared" si="169"/>
        <v>45.149085835904437</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2000</v>
      </c>
      <c r="E3" s="308" t="s">
        <v>2001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v>190350.71</v>
      </c>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585653.76000000001</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565502.94000000006</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165015.5</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180837.54</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1483.24</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v>20369.490000000002</v>
      </c>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17010</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180787.17</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15675</v>
      </c>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v>4475.82</v>
      </c>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602497.72</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494370.57999999996</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161849.46</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167118.14000000001</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1545.32</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v>891</v>
      </c>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v>20369.490000000002</v>
      </c>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17060</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125537.17</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88437.05</v>
      </c>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v>19690.09</v>
      </c>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173506.75</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80833.670000000013</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72989.350000000006</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17589.349999999999</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17589.349999999999</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150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v>50</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v>100</v>
      </c>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55250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v>55250</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v>7844.32</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92673.08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92673.08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3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2133</v>
      </c>
      <c r="B1" s="392"/>
      <c r="C1" s="392"/>
      <c r="D1" s="392"/>
      <c r="E1" s="51" t="s">
        <v>2134</v>
      </c>
      <c r="F1" s="51"/>
      <c r="G1" s="51"/>
      <c r="H1" s="51"/>
      <c r="I1" s="51"/>
      <c r="J1" s="51"/>
      <c r="K1" s="51"/>
      <c r="L1" s="51"/>
      <c r="M1" s="51"/>
      <c r="N1" s="51"/>
      <c r="O1" s="51"/>
      <c r="P1" s="51"/>
    </row>
    <row r="2" spans="1:17" ht="37.5" customHeight="1" x14ac:dyDescent="0.25">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37113</v>
      </c>
      <c r="P3" s="51"/>
    </row>
    <row r="4" spans="1:17" ht="19.5" customHeight="1" x14ac:dyDescent="0.25">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2167</v>
      </c>
      <c r="B23" s="396"/>
      <c r="C23" s="397"/>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anitashejbal</cp:lastModifiedBy>
  <cp:lastPrinted>2026-04-01T08:04:43Z</cp:lastPrinted>
  <dcterms:created xsi:type="dcterms:W3CDTF">2022-04-01T05:14:30Z</dcterms:created>
  <dcterms:modified xsi:type="dcterms:W3CDTF">2026-04-14T06:49:31Z</dcterms:modified>
</cp:coreProperties>
</file>