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firstSheet="1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<sst xmlns="http://schemas.openxmlformats.org/spreadsheetml/2006/main" count="189" uniqueCount="100">
  <si>
    <t>FINANCIJSKI PLAN NARODNE KNJIŽNICE I ČITAONICE OKUČANI
ZA 2026. I PROJEKCIJA ZA 2027. I 2028. GODINU</t>
  </si>
  <si>
    <t>I. OPĆI DIO</t>
  </si>
  <si>
    <t>A) SAŽETAK RAČUNA PRIHODA I RASHODA</t>
  </si>
  <si>
    <t>EUR</t>
  </si>
  <si>
    <t>Izvršenje 2024.</t>
  </si>
  <si>
    <t>Plan 2025.</t>
  </si>
  <si>
    <t>Proračun za 2026.</t>
  </si>
  <si>
    <t>Projekcija proračuna
za 2027.</t>
  </si>
  <si>
    <t>Projekcija proračuna
za 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</si>
  <si>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</si>
  <si>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</si>
  <si>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</si>
  <si>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</si>
  <si>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</si>
  <si>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</si>
  <si>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</si>
  <si>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</si>
  <si>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</si>
  <si>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</si>
  <si>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</si>
  <si>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</si>
  <si>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</si>
  <si>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</si>
  <si>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</si>
  <si>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</si>
  <si>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</si>
  <si>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</si>
  <si>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</si>
  <si>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</si>
  <si>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</si>
  <si>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</si>
  <si>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</si>
  <si>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</si>
  <si>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Plan za 2026.</t>
  </si>
  <si>
    <t>Projekcija 
za 2027.</t>
  </si>
  <si>
    <t>Projekcija 
za 2028.</t>
  </si>
  <si>
    <t>Prihodi poslovanja</t>
  </si>
  <si>
    <t>Pomoći iz inozemstva i od subjekata unutar općeg proračuna</t>
  </si>
  <si>
    <t>Prihodi od prodaje proizvoda i robe te pruženih usluga i prihodi od donacija</t>
  </si>
  <si>
    <t>Prihodi iz nadležnog proračuna i od HZZO-a temeljem ugovornih obveza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</si>
  <si>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</si>
  <si>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</si>
  <si>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</si>
  <si>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</si>
  <si>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</si>
  <si>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</si>
  <si>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</si>
  <si>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</si>
  <si>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</si>
  <si>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</si>
  <si>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FINANCIJSKI PLAN NARODNE KNJIŽNICE I ČITAONICE OKUČANI 
ZA 2026. I PROJEKCIJA ZA 2027. I 2028. GODINU</t>
  </si>
  <si>
    <t>PRIHODI POSLOVANJA PREMA IZVORIMA FINANCIRANJA</t>
  </si>
  <si>
    <t>Brojčana oznaka i naziv</t>
  </si>
  <si>
    <t>RASHODI POSLOVANJA PREMA IZVORIMA FINANCIRANJA</t>
  </si>
  <si>
    <t>1 Opći prihodi i primici</t>
  </si>
  <si>
    <t>11 Opći prihodi i primici</t>
  </si>
  <si>
    <t>31 Rashodi za zaposlene</t>
  </si>
  <si>
    <t>32 Materijalne rashode</t>
  </si>
  <si>
    <t>34 Financijski rashodi</t>
  </si>
  <si>
    <t>42 Rashodi za nabavu proizvedene dugotrajne imovine</t>
  </si>
  <si>
    <t>2 Vlastiti prihodi</t>
  </si>
  <si>
    <t>22 Vlastiti prihodi - knjižnica</t>
  </si>
  <si>
    <t>32 Materijalni rashodi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</si>
  <si>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</si>
  <si>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</si>
  <si>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</si>
  <si>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</si>
  <si>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PREMA FUNKCIJSKOJ KLASIFIKACIJI</t>
  </si>
  <si>
    <t>Plan za 2025.</t>
  </si>
  <si>
    <t>08 Rekreacija, kultura i religija</t>
  </si>
  <si>
    <t>082 Službe kulture</t>
  </si>
  <si>
    <t>FINANCIJSKI PLAN PRORAČUNSKOG KORISNIKA JEDINICE LOKALNE I PODRUČNE (REGIONALNE) SAMOUPRAVE 
ZA 2026. I PROJEKCIJA ZA 2027. I 2028. GODINU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</si>
  <si>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</si>
  <si>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</si>
  <si>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</si>
  <si>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</si>
  <si>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</si>
  <si>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</si>
  <si>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</si>
  <si>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</si>
  <si>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</si>
  <si>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</si>
  <si>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</si>
  <si>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 xml:space="preserve">  11 Opći prihodi i primici</t>
  </si>
  <si>
    <t>3 Vlastiti prihodi</t>
  </si>
  <si>
    <t xml:space="preserve">  31 Vlastiti prihodi</t>
  </si>
  <si>
    <t>II. POSEBNI DIO</t>
  </si>
  <si>
    <t>Šifra</t>
  </si>
  <si>
    <t xml:space="preserve">Naziv </t>
  </si>
  <si>
    <t>PROGRAM 1011</t>
  </si>
  <si>
    <t>PROMICANJE KNJIŽNIČNE DJELATNOSTI</t>
  </si>
  <si>
    <t>Aktivnost A101101</t>
  </si>
  <si>
    <t>NARODNA KNJIŽNICA I ČITAONICA</t>
  </si>
  <si>
    <t>Izvor financiranja 1</t>
  </si>
  <si>
    <t>Opći prihodi i primici</t>
  </si>
  <si>
    <t>Rashodi za nabavu proizvedene dugotrajne imovine</t>
  </si>
  <si>
    <t>Izvor financiranja 2</t>
  </si>
  <si>
    <t>Vlastiti prihodi</t>
  </si>
  <si>
    <t>Izvor financiranja 5</t>
  </si>
  <si>
    <t>Pomoći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</si>
</sst>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7"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0"/>
      <color indexed="8"/>
      <name val="Arial"/>
      <charset val="238"/>
    </font>
    <font>
      <sz val="10"/>
      <color theme="1"/>
      <name val="Calibri"/>
      <charset val="238"/>
      <scheme val="minor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sz val="12"/>
      <color indexed="8"/>
      <name val="Arial"/>
      <charset val="238"/>
    </font>
    <font>
      <b/>
      <sz val="11"/>
      <color theme="1"/>
      <name val="Calibri"/>
      <charset val="238"/>
      <scheme val="minor"/>
    </font>
    <font>
      <sz val="10"/>
      <color theme="1"/>
      <name val="Arial"/>
      <charset val="238"/>
    </font>
    <font>
      <sz val="10"/>
      <color rgb="FFFF0000"/>
      <name val="Arial"/>
      <charset val="238"/>
    </font>
    <font>
      <b/>
      <i/>
      <sz val="10"/>
      <name val="Arial"/>
      <charset val="238"/>
    </font>
    <font>
      <b/>
      <sz val="10"/>
      <color rgb="FFFF0000"/>
      <name val="Arial"/>
      <charset val="238"/>
    </font>
    <font>
      <i/>
      <sz val="11"/>
      <color theme="1"/>
      <name val="Calibri"/>
      <charset val="238"/>
      <scheme val="minor"/>
    </font>
    <font>
      <b/>
      <sz val="12"/>
      <color rgb="FF000000"/>
      <name val="Arial"/>
      <charset val="238"/>
    </font>
    <font>
      <b/>
      <sz val="10"/>
      <color theme="1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8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9" applyNumberFormat="0" applyAlignment="0" applyProtection="0">
      <alignment vertical="center"/>
    </xf>
    <xf numFmtId="0" fontId="37" fillId="10" borderId="10" applyNumberFormat="0" applyAlignment="0" applyProtection="0">
      <alignment vertical="center"/>
    </xf>
    <xf numFmtId="0" fontId="38" fillId="10" borderId="9" applyNumberFormat="0" applyAlignment="0" applyProtection="0">
      <alignment vertical="center"/>
    </xf>
    <xf numFmtId="0" fontId="39" fillId="11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0" fillId="5" borderId="0" applyNumberFormat="0" applyBorder="0" applyAlignment="0" applyProtection="0"/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0" fillId="4" borderId="1" xfId="30" applyBorder="1" applyAlignment="1">
      <alignment horizontal="left" vertical="center" wrapText="1"/>
    </xf>
    <xf numFmtId="0" fontId="0" fillId="4" borderId="2" xfId="30" applyBorder="1" applyAlignment="1">
      <alignment horizontal="left" vertical="center" wrapText="1"/>
    </xf>
    <xf numFmtId="0" fontId="0" fillId="4" borderId="3" xfId="30" applyBorder="1" applyAlignment="1">
      <alignment horizontal="left" vertical="center" wrapText="1"/>
    </xf>
    <xf numFmtId="4" fontId="0" fillId="4" borderId="3" xfId="30" applyNumberFormat="1" applyBorder="1" applyAlignment="1">
      <alignment horizontal="right"/>
    </xf>
    <xf numFmtId="4" fontId="0" fillId="4" borderId="4" xfId="30" applyNumberFormat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4" xfId="0" applyFont="1" applyBorder="1"/>
    <xf numFmtId="4" fontId="0" fillId="0" borderId="4" xfId="0" applyNumberFormat="1" applyBorder="1"/>
    <xf numFmtId="0" fontId="0" fillId="0" borderId="4" xfId="0" applyBorder="1"/>
    <xf numFmtId="0" fontId="11" fillId="5" borderId="4" xfId="42" applyFont="1" applyBorder="1" applyAlignment="1">
      <alignment horizontal="left" vertical="center" wrapText="1"/>
    </xf>
    <xf numFmtId="2" fontId="11" fillId="5" borderId="3" xfId="42" applyNumberFormat="1" applyFont="1" applyBorder="1" applyAlignment="1">
      <alignment horizontal="right" vertical="center" wrapText="1"/>
    </xf>
    <xf numFmtId="2" fontId="11" fillId="5" borderId="4" xfId="42" applyNumberFormat="1" applyFont="1" applyBorder="1" applyAlignment="1">
      <alignment horizontal="right" vertical="center" wrapText="1"/>
    </xf>
    <xf numFmtId="2" fontId="11" fillId="0" borderId="4" xfId="0" applyNumberFormat="1" applyFont="1" applyBorder="1"/>
    <xf numFmtId="2" fontId="0" fillId="0" borderId="4" xfId="0" applyNumberFormat="1" applyBorder="1"/>
    <xf numFmtId="2" fontId="0" fillId="0" borderId="0" xfId="0" applyNumberFormat="1"/>
    <xf numFmtId="0" fontId="0" fillId="5" borderId="4" xfId="42" applyBorder="1" applyAlignment="1">
      <alignment horizontal="left" vertical="center" wrapText="1"/>
    </xf>
    <xf numFmtId="2" fontId="0" fillId="5" borderId="3" xfId="42" applyNumberFormat="1" applyFont="1" applyBorder="1" applyAlignment="1">
      <alignment horizontal="right" vertical="center" wrapText="1"/>
    </xf>
    <xf numFmtId="2" fontId="0" fillId="5" borderId="4" xfId="42" applyNumberFormat="1" applyBorder="1" applyAlignment="1">
      <alignment horizontal="right" vertical="center" wrapText="1"/>
    </xf>
    <xf numFmtId="0" fontId="11" fillId="6" borderId="4" xfId="34" applyFont="1" applyBorder="1" applyAlignment="1">
      <alignment vertical="center" wrapText="1"/>
    </xf>
    <xf numFmtId="2" fontId="11" fillId="6" borderId="4" xfId="34" applyNumberFormat="1" applyFont="1" applyBorder="1" applyAlignment="1">
      <alignment horizontal="right" vertical="center" wrapText="1"/>
    </xf>
    <xf numFmtId="2" fontId="12" fillId="3" borderId="4" xfId="0" applyNumberFormat="1" applyFont="1" applyFill="1" applyBorder="1" applyAlignment="1">
      <alignment horizontal="right"/>
    </xf>
    <xf numFmtId="2" fontId="3" fillId="3" borderId="4" xfId="0" applyNumberFormat="1" applyFont="1" applyFill="1" applyBorder="1" applyAlignment="1">
      <alignment horizontal="right"/>
    </xf>
    <xf numFmtId="0" fontId="11" fillId="6" borderId="4" xfId="34" applyFont="1" applyBorder="1" applyAlignment="1">
      <alignment horizontal="left" vertical="center"/>
    </xf>
    <xf numFmtId="2" fontId="11" fillId="6" borderId="4" xfId="34" applyNumberFormat="1" applyFont="1" applyBorder="1" applyAlignment="1">
      <alignment horizontal="right"/>
    </xf>
    <xf numFmtId="2" fontId="12" fillId="3" borderId="3" xfId="0" applyNumberFormat="1" applyFont="1" applyFill="1" applyBorder="1" applyAlignment="1">
      <alignment horizontal="right"/>
    </xf>
    <xf numFmtId="2" fontId="13" fillId="3" borderId="3" xfId="0" applyNumberFormat="1" applyFont="1" applyFill="1" applyBorder="1" applyAlignment="1">
      <alignment horizontal="right"/>
    </xf>
    <xf numFmtId="0" fontId="14" fillId="3" borderId="4" xfId="0" applyFont="1" applyFill="1" applyBorder="1" applyAlignment="1">
      <alignment horizontal="left" vertical="center" wrapText="1"/>
    </xf>
    <xf numFmtId="2" fontId="15" fillId="3" borderId="3" xfId="0" applyNumberFormat="1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right"/>
    </xf>
    <xf numFmtId="0" fontId="11" fillId="6" borderId="4" xfId="34" applyFont="1" applyBorder="1" applyAlignment="1">
      <alignment horizontal="left" vertical="center" wrapText="1"/>
    </xf>
    <xf numFmtId="2" fontId="11" fillId="6" borderId="3" xfId="34" applyNumberFormat="1" applyFont="1" applyBorder="1" applyAlignment="1">
      <alignment horizontal="right"/>
    </xf>
    <xf numFmtId="2" fontId="11" fillId="6" borderId="4" xfId="34" applyNumberFormat="1" applyFont="1" applyBorder="1" applyAlignment="1">
      <alignment horizontal="right" wrapText="1"/>
    </xf>
    <xf numFmtId="2" fontId="3" fillId="3" borderId="4" xfId="0" applyNumberFormat="1" applyFont="1" applyFill="1" applyBorder="1" applyAlignment="1">
      <alignment horizontal="right" wrapText="1"/>
    </xf>
    <xf numFmtId="0" fontId="16" fillId="0" borderId="4" xfId="0" applyFont="1" applyBorder="1"/>
    <xf numFmtId="4" fontId="0" fillId="0" borderId="4" xfId="0" applyNumberFormat="1" applyFont="1" applyBorder="1"/>
    <xf numFmtId="0" fontId="17" fillId="0" borderId="0" xfId="0" applyFont="1" applyAlignment="1">
      <alignment horizontal="center" vertical="center" wrapText="1"/>
    </xf>
    <xf numFmtId="2" fontId="5" fillId="0" borderId="3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3" fillId="3" borderId="3" xfId="0" applyNumberFormat="1" applyFont="1" applyFill="1" applyBorder="1" applyAlignment="1"/>
    <xf numFmtId="2" fontId="3" fillId="3" borderId="4" xfId="0" applyNumberFormat="1" applyFont="1" applyFill="1" applyBorder="1" applyAlignment="1"/>
    <xf numFmtId="0" fontId="9" fillId="3" borderId="4" xfId="0" applyFont="1" applyFill="1" applyBorder="1" applyAlignment="1">
      <alignment horizontal="left" vertical="center"/>
    </xf>
    <xf numFmtId="2" fontId="3" fillId="3" borderId="4" xfId="0" applyNumberFormat="1" applyFont="1" applyFill="1" applyBorder="1" applyAlignment="1">
      <alignment wrapText="1"/>
    </xf>
    <xf numFmtId="2" fontId="18" fillId="0" borderId="3" xfId="0" applyNumberFormat="1" applyFont="1" applyBorder="1" applyAlignment="1">
      <alignment vertical="center" wrapText="1"/>
    </xf>
    <xf numFmtId="2" fontId="18" fillId="3" borderId="3" xfId="0" applyNumberFormat="1" applyFont="1" applyFill="1" applyBorder="1" applyAlignment="1"/>
    <xf numFmtId="2" fontId="12" fillId="3" borderId="3" xfId="0" applyNumberFormat="1" applyFont="1" applyFill="1" applyBorder="1" applyAlignment="1"/>
    <xf numFmtId="0" fontId="2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/>
    </xf>
    <xf numFmtId="2" fontId="5" fillId="7" borderId="4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2" fontId="5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3" fillId="0" borderId="0" xfId="0" applyFont="1"/>
    <xf numFmtId="4" fontId="5" fillId="0" borderId="4" xfId="0" applyNumberFormat="1" applyFont="1" applyBorder="1" applyAlignment="1">
      <alignment horizontal="right"/>
    </xf>
    <xf numFmtId="4" fontId="5" fillId="7" borderId="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/>
    </xf>
    <xf numFmtId="3" fontId="7" fillId="7" borderId="1" xfId="0" applyNumberFormat="1" applyFont="1" applyFill="1" applyBorder="1" applyAlignment="1">
      <alignment horizontal="right"/>
    </xf>
    <xf numFmtId="0" fontId="7" fillId="7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3" fontId="5" fillId="7" borderId="1" xfId="0" applyNumberFormat="1" applyFont="1" applyFill="1" applyBorder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5" xfId="0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3" fontId="7" fillId="2" borderId="4" xfId="0" applyNumberFormat="1" applyFont="1" applyFill="1" applyBorder="1" applyAlignment="1">
      <alignment horizontal="right" wrapText="1"/>
    </xf>
    <xf numFmtId="3" fontId="7" fillId="7" borderId="4" xfId="0" applyNumberFormat="1" applyFont="1" applyFill="1" applyBorder="1" applyAlignment="1">
      <alignment horizontal="right"/>
    </xf>
    <xf numFmtId="3" fontId="5" fillId="7" borderId="4" xfId="0" applyNumberFormat="1" applyFont="1" applyFill="1" applyBorder="1" applyAlignment="1">
      <alignment horizontal="right"/>
    </xf>
    <xf numFmtId="0" fontId="7" fillId="0" borderId="1" xfId="0" applyFont="1" applyBorder="1" applyAlignment="1" quotePrefix="1">
      <alignment horizontal="left" vertical="center"/>
    </xf>
    <xf numFmtId="0" fontId="7" fillId="0" borderId="1" xfId="0" applyFont="1" applyBorder="1" applyAlignment="1" quotePrefix="1">
      <alignment horizontal="left" vertical="center" wrapText="1"/>
    </xf>
    <xf numFmtId="0" fontId="7" fillId="7" borderId="1" xfId="0" applyFont="1" applyFill="1" applyBorder="1" applyAlignment="1" quotePrefix="1">
      <alignment horizontal="left" vertical="center" wrapText="1"/>
    </xf>
    <xf numFmtId="0" fontId="9" fillId="3" borderId="4" xfId="0" applyFont="1" applyFill="1" applyBorder="1" applyAlignment="1" quotePrefix="1">
      <alignment horizontal="left" vertical="center"/>
    </xf>
    <xf numFmtId="0" fontId="7" fillId="3" borderId="4" xfId="0" applyFont="1" applyFill="1" applyBorder="1" applyAlignment="1" quotePrefix="1">
      <alignment horizontal="left" vertical="center"/>
    </xf>
    <xf numFmtId="0" fontId="8" fillId="3" borderId="4" xfId="0" applyFont="1" applyFill="1" applyBorder="1" applyAlignment="1" quotePrefix="1">
      <alignment horizontal="left" vertical="center"/>
    </xf>
    <xf numFmtId="0" fontId="11" fillId="6" borderId="4" xfId="34" applyFont="1" applyBorder="1" applyAlignment="1" quotePrefix="1">
      <alignment horizontal="left" vertical="center"/>
    </xf>
    <xf numFmtId="0" fontId="14" fillId="3" borderId="4" xfId="0" applyFont="1" applyFill="1" applyBorder="1" applyAlignment="1" quotePrefix="1">
      <alignment horizontal="left" vertical="center" wrapText="1"/>
    </xf>
    <xf numFmtId="0" fontId="8" fillId="3" borderId="4" xfId="0" applyFont="1" applyFill="1" applyBorder="1" applyAlignment="1" quotePrefix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opLeftCell="A26" workbookViewId="0">
      <selection activeCell="J12" sqref="J12"/>
    </sheetView>
  </sheetViews>
  <sheetFormatPr defaultColWidth="9" defaultRowHeight="15"/>
  <cols>
    <col min="5" max="10" width="25.2857142857143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5.75" spans="1:10">
      <c r="A3" s="1" t="s">
        <v>1</v>
      </c>
      <c r="B3" s="1"/>
      <c r="C3" s="1"/>
      <c r="D3" s="1"/>
      <c r="E3" s="1"/>
      <c r="F3" s="1"/>
      <c r="G3" s="1"/>
      <c r="H3" s="1"/>
      <c r="I3" s="40"/>
      <c r="J3" s="40"/>
    </row>
    <row r="4" ht="18" spans="1:10">
      <c r="A4" s="2"/>
      <c r="B4" s="2"/>
      <c r="C4" s="2"/>
      <c r="D4" s="2"/>
      <c r="E4" s="2"/>
      <c r="F4" s="2"/>
      <c r="G4" s="2"/>
      <c r="H4" s="2"/>
      <c r="I4" s="3"/>
      <c r="J4" s="3"/>
    </row>
    <row r="5" ht="15.75" spans="1:10">
      <c r="A5" s="1" t="s">
        <v>2</v>
      </c>
      <c r="B5" s="4"/>
      <c r="C5" s="4"/>
      <c r="D5" s="4"/>
      <c r="E5" s="4"/>
      <c r="F5" s="4"/>
      <c r="G5" s="4"/>
      <c r="H5" s="4"/>
      <c r="I5" s="4"/>
      <c r="J5" s="4"/>
    </row>
    <row r="6" ht="18" spans="1:10">
      <c r="A6" s="81"/>
      <c r="B6" s="82"/>
      <c r="C6" s="82"/>
      <c r="D6" s="82"/>
      <c r="E6" s="83"/>
      <c r="F6" s="84"/>
      <c r="G6" s="84"/>
      <c r="H6" s="84"/>
      <c r="I6" s="84"/>
      <c r="J6" s="125" t="s">
        <v>3</v>
      </c>
    </row>
    <row r="7" ht="25.5" spans="1:10">
      <c r="A7" s="85"/>
      <c r="B7" s="86"/>
      <c r="C7" s="86"/>
      <c r="D7" s="87"/>
      <c r="E7" s="88"/>
      <c r="F7" s="89" t="s">
        <v>4</v>
      </c>
      <c r="G7" s="89" t="s">
        <v>5</v>
      </c>
      <c r="H7" s="89" t="s">
        <v>6</v>
      </c>
      <c r="I7" s="89" t="s">
        <v>7</v>
      </c>
      <c r="J7" s="89" t="s">
        <v>8</v>
      </c>
    </row>
    <row r="8" spans="1:10">
      <c r="A8" s="90" t="s">
        <v>9</v>
      </c>
      <c r="B8" s="91"/>
      <c r="C8" s="91"/>
      <c r="D8" s="91"/>
      <c r="E8" s="92"/>
      <c r="F8" s="93">
        <f>F9+F10</f>
        <v>34692.92</v>
      </c>
      <c r="G8" s="93">
        <f>G9+G10</f>
        <v>41213.51</v>
      </c>
      <c r="H8" s="93">
        <f>H9+H10</f>
        <v>46870</v>
      </c>
      <c r="I8" s="93">
        <f t="shared" ref="G8:J8" si="0">I9+I10</f>
        <v>49197</v>
      </c>
      <c r="J8" s="93">
        <f t="shared" si="0"/>
        <v>50188.42</v>
      </c>
    </row>
    <row r="9" spans="1:10">
      <c r="A9" s="94" t="s">
        <v>10</v>
      </c>
      <c r="B9" s="95"/>
      <c r="C9" s="95"/>
      <c r="D9" s="95"/>
      <c r="E9" s="96"/>
      <c r="F9" s="97">
        <f>' Račun prihoda i rashoda'!D11</f>
        <v>34692.92</v>
      </c>
      <c r="G9" s="97">
        <f>' Račun prihoda i rashoda'!E11</f>
        <v>41213.51</v>
      </c>
      <c r="H9" s="97">
        <f>' Račun prihoda i rashoda'!F11</f>
        <v>46870</v>
      </c>
      <c r="I9" s="97">
        <f>' Račun prihoda i rashoda'!G11</f>
        <v>49197</v>
      </c>
      <c r="J9" s="97">
        <f>' Račun prihoda i rashoda'!H11</f>
        <v>50188.42</v>
      </c>
    </row>
    <row r="10" spans="1:10">
      <c r="A10" s="131" t="s">
        <v>11</v>
      </c>
      <c r="B10" s="96"/>
      <c r="C10" s="96"/>
      <c r="D10" s="96"/>
      <c r="E10" s="96"/>
      <c r="F10" s="97"/>
      <c r="G10" s="97"/>
      <c r="H10" s="97"/>
      <c r="I10" s="97"/>
      <c r="J10" s="97"/>
    </row>
    <row r="11" spans="1:10">
      <c r="A11" s="99" t="s">
        <v>12</v>
      </c>
      <c r="B11" s="92"/>
      <c r="C11" s="92"/>
      <c r="D11" s="92"/>
      <c r="E11" s="92"/>
      <c r="F11" s="93">
        <f>F12+F13</f>
        <v>34692.92</v>
      </c>
      <c r="G11" s="93">
        <f>G12+G13</f>
        <v>41213.51</v>
      </c>
      <c r="H11" s="93">
        <f t="shared" ref="G11:J11" si="1">H12+H13</f>
        <v>46870</v>
      </c>
      <c r="I11" s="93">
        <f t="shared" si="1"/>
        <v>49197</v>
      </c>
      <c r="J11" s="93">
        <f t="shared" si="1"/>
        <v>50188.42</v>
      </c>
    </row>
    <row r="12" spans="1:10">
      <c r="A12" s="132" t="s">
        <v>13</v>
      </c>
      <c r="B12" s="95"/>
      <c r="C12" s="95"/>
      <c r="D12" s="95"/>
      <c r="E12" s="95"/>
      <c r="F12" s="97">
        <f>' Račun prihoda i rashoda'!D23</f>
        <v>27176.72</v>
      </c>
      <c r="G12" s="97">
        <f>' Račun prihoda i rashoda'!E23</f>
        <v>32800</v>
      </c>
      <c r="H12" s="97">
        <f>' Račun prihoda i rashoda'!F23</f>
        <v>35820</v>
      </c>
      <c r="I12" s="97">
        <f>' Račun prihoda i rashoda'!G23</f>
        <v>37611</v>
      </c>
      <c r="J12" s="126">
        <f>' Račun prihoda i rashoda'!H23</f>
        <v>38366.1</v>
      </c>
    </row>
    <row r="13" spans="1:10">
      <c r="A13" s="131" t="s">
        <v>14</v>
      </c>
      <c r="B13" s="96"/>
      <c r="C13" s="96"/>
      <c r="D13" s="96"/>
      <c r="E13" s="96"/>
      <c r="F13" s="97">
        <f>' Račun prihoda i rashoda'!D27</f>
        <v>7516.2</v>
      </c>
      <c r="G13" s="97">
        <f>' Račun prihoda i rashoda'!E27</f>
        <v>8413.51</v>
      </c>
      <c r="H13" s="97">
        <f>' Račun prihoda i rashoda'!F27</f>
        <v>11050</v>
      </c>
      <c r="I13" s="97">
        <f>' Račun prihoda i rashoda'!G27</f>
        <v>11586</v>
      </c>
      <c r="J13" s="126">
        <f>' Račun prihoda i rashoda'!H27</f>
        <v>11822.32</v>
      </c>
    </row>
    <row r="14" spans="1:10">
      <c r="A14" s="133" t="s">
        <v>15</v>
      </c>
      <c r="B14" s="91"/>
      <c r="C14" s="91"/>
      <c r="D14" s="91"/>
      <c r="E14" s="91"/>
      <c r="F14" s="93">
        <f>F8-F11</f>
        <v>0</v>
      </c>
      <c r="G14" s="93">
        <f>G8-G11</f>
        <v>0</v>
      </c>
      <c r="H14" s="93">
        <f t="shared" ref="G14:J14" si="2">H8-H11</f>
        <v>0</v>
      </c>
      <c r="I14" s="93">
        <f t="shared" si="2"/>
        <v>0</v>
      </c>
      <c r="J14" s="93">
        <f t="shared" si="2"/>
        <v>0</v>
      </c>
    </row>
    <row r="15" ht="18" spans="1:10">
      <c r="A15" s="2"/>
      <c r="B15" s="100"/>
      <c r="C15" s="100"/>
      <c r="D15" s="100"/>
      <c r="E15" s="100"/>
      <c r="F15" s="100"/>
      <c r="G15" s="100"/>
      <c r="H15" s="101"/>
      <c r="I15" s="101"/>
      <c r="J15" s="101"/>
    </row>
    <row r="16" ht="15.75" spans="1:10">
      <c r="A16" s="1" t="s">
        <v>16</v>
      </c>
      <c r="B16" s="4"/>
      <c r="C16" s="4"/>
      <c r="D16" s="4"/>
      <c r="E16" s="4"/>
      <c r="F16" s="4"/>
      <c r="G16" s="4"/>
      <c r="H16" s="4"/>
      <c r="I16" s="4"/>
      <c r="J16" s="4"/>
    </row>
    <row r="17" ht="18" spans="1:10">
      <c r="A17" s="2"/>
      <c r="B17" s="100"/>
      <c r="C17" s="100"/>
      <c r="D17" s="100"/>
      <c r="E17" s="100"/>
      <c r="F17" s="100"/>
      <c r="G17" s="100"/>
      <c r="H17" s="101"/>
      <c r="I17" s="101"/>
      <c r="J17" s="101"/>
    </row>
    <row r="18" ht="25.5" spans="1:10">
      <c r="A18" s="85"/>
      <c r="B18" s="86"/>
      <c r="C18" s="86"/>
      <c r="D18" s="87"/>
      <c r="E18" s="88"/>
      <c r="F18" s="89" t="s">
        <v>4</v>
      </c>
      <c r="G18" s="89" t="s">
        <v>5</v>
      </c>
      <c r="H18" s="89" t="s">
        <v>6</v>
      </c>
      <c r="I18" s="89" t="s">
        <v>7</v>
      </c>
      <c r="J18" s="89" t="s">
        <v>8</v>
      </c>
    </row>
    <row r="19" spans="1:10">
      <c r="A19" s="131" t="s">
        <v>17</v>
      </c>
      <c r="B19" s="96"/>
      <c r="C19" s="96"/>
      <c r="D19" s="96"/>
      <c r="E19" s="96"/>
      <c r="F19" s="102"/>
      <c r="G19" s="102"/>
      <c r="H19" s="102"/>
      <c r="I19" s="102"/>
      <c r="J19" s="127"/>
    </row>
    <row r="20" spans="1:10">
      <c r="A20" s="131" t="s">
        <v>18</v>
      </c>
      <c r="B20" s="96"/>
      <c r="C20" s="96"/>
      <c r="D20" s="96"/>
      <c r="E20" s="96"/>
      <c r="F20" s="102"/>
      <c r="G20" s="102"/>
      <c r="H20" s="102"/>
      <c r="I20" s="102"/>
      <c r="J20" s="127"/>
    </row>
    <row r="21" spans="1:10">
      <c r="A21" s="133" t="s">
        <v>19</v>
      </c>
      <c r="B21" s="91"/>
      <c r="C21" s="91"/>
      <c r="D21" s="91"/>
      <c r="E21" s="91"/>
      <c r="F21" s="103">
        <f>F19-F20</f>
        <v>0</v>
      </c>
      <c r="G21" s="103">
        <f t="shared" ref="G21:J21" si="3">G19-G20</f>
        <v>0</v>
      </c>
      <c r="H21" s="103">
        <f t="shared" si="3"/>
        <v>0</v>
      </c>
      <c r="I21" s="103">
        <f t="shared" si="3"/>
        <v>0</v>
      </c>
      <c r="J21" s="103">
        <f t="shared" si="3"/>
        <v>0</v>
      </c>
    </row>
    <row r="22" spans="1:10">
      <c r="A22" s="133" t="s">
        <v>20</v>
      </c>
      <c r="B22" s="91"/>
      <c r="C22" s="91"/>
      <c r="D22" s="91"/>
      <c r="E22" s="91"/>
      <c r="F22" s="103">
        <f>F14+F21</f>
        <v>0</v>
      </c>
      <c r="G22" s="103">
        <f t="shared" ref="G22:J22" si="4">G14+G21</f>
        <v>0</v>
      </c>
      <c r="H22" s="103">
        <f t="shared" si="4"/>
        <v>0</v>
      </c>
      <c r="I22" s="103">
        <f t="shared" si="4"/>
        <v>0</v>
      </c>
      <c r="J22" s="103">
        <f t="shared" si="4"/>
        <v>0</v>
      </c>
    </row>
    <row r="23" ht="18" spans="1:10">
      <c r="A23" s="2"/>
      <c r="B23" s="100"/>
      <c r="C23" s="100"/>
      <c r="D23" s="100"/>
      <c r="E23" s="100"/>
      <c r="F23" s="100"/>
      <c r="G23" s="100"/>
      <c r="H23" s="101"/>
      <c r="I23" s="101"/>
      <c r="J23" s="101"/>
    </row>
    <row r="24" ht="15.75" spans="1:10">
      <c r="A24" s="1" t="s">
        <v>21</v>
      </c>
      <c r="B24" s="4"/>
      <c r="C24" s="4"/>
      <c r="D24" s="4"/>
      <c r="E24" s="4"/>
      <c r="F24" s="4"/>
      <c r="G24" s="4"/>
      <c r="H24" s="4"/>
      <c r="I24" s="4"/>
      <c r="J24" s="4"/>
    </row>
    <row r="25" ht="15.75" spans="1:10">
      <c r="A25" s="1"/>
      <c r="B25" s="4"/>
      <c r="C25" s="4"/>
      <c r="D25" s="4"/>
      <c r="E25" s="4"/>
      <c r="F25" s="4"/>
      <c r="G25" s="4"/>
      <c r="H25" s="4"/>
      <c r="I25" s="4"/>
      <c r="J25" s="4"/>
    </row>
    <row r="26" ht="25.5" spans="1:10">
      <c r="A26" s="85"/>
      <c r="B26" s="86"/>
      <c r="C26" s="86"/>
      <c r="D26" s="87"/>
      <c r="E26" s="88"/>
      <c r="F26" s="89" t="s">
        <v>4</v>
      </c>
      <c r="G26" s="89" t="s">
        <v>5</v>
      </c>
      <c r="H26" s="89" t="s">
        <v>6</v>
      </c>
      <c r="I26" s="89" t="s">
        <v>7</v>
      </c>
      <c r="J26" s="89" t="s">
        <v>8</v>
      </c>
    </row>
    <row r="27" customHeight="1" spans="1:10">
      <c r="A27" s="104" t="s">
        <v>22</v>
      </c>
      <c r="B27" s="105"/>
      <c r="C27" s="105"/>
      <c r="D27" s="105"/>
      <c r="E27" s="106"/>
      <c r="F27" s="107">
        <v>0</v>
      </c>
      <c r="G27" s="107">
        <v>0</v>
      </c>
      <c r="H27" s="107">
        <v>0</v>
      </c>
      <c r="I27" s="107">
        <v>0</v>
      </c>
      <c r="J27" s="128">
        <v>0</v>
      </c>
    </row>
    <row r="28" customHeight="1" spans="1:10">
      <c r="A28" s="133" t="s">
        <v>23</v>
      </c>
      <c r="B28" s="91"/>
      <c r="C28" s="91"/>
      <c r="D28" s="91"/>
      <c r="E28" s="91"/>
      <c r="F28" s="108">
        <f>F22+F27</f>
        <v>0</v>
      </c>
      <c r="G28" s="108">
        <f t="shared" ref="G28:J28" si="5">G22+G27</f>
        <v>0</v>
      </c>
      <c r="H28" s="108">
        <f t="shared" si="5"/>
        <v>0</v>
      </c>
      <c r="I28" s="108">
        <f t="shared" si="5"/>
        <v>0</v>
      </c>
      <c r="J28" s="129">
        <f t="shared" si="5"/>
        <v>0</v>
      </c>
    </row>
    <row r="29" ht="45" customHeight="1" spans="1:10">
      <c r="A29" s="90" t="s">
        <v>24</v>
      </c>
      <c r="B29" s="109"/>
      <c r="C29" s="109"/>
      <c r="D29" s="109"/>
      <c r="E29" s="110"/>
      <c r="F29" s="108">
        <f>F14+F21+F27-F28</f>
        <v>0</v>
      </c>
      <c r="G29" s="108">
        <f t="shared" ref="G29:J29" si="6">G14+G21+G27-G28</f>
        <v>0</v>
      </c>
      <c r="H29" s="108">
        <f t="shared" si="6"/>
        <v>0</v>
      </c>
      <c r="I29" s="108">
        <f t="shared" si="6"/>
        <v>0</v>
      </c>
      <c r="J29" s="129">
        <f t="shared" si="6"/>
        <v>0</v>
      </c>
    </row>
    <row r="30" ht="15.75" spans="1:10">
      <c r="A30" s="111"/>
      <c r="B30" s="112"/>
      <c r="C30" s="112"/>
      <c r="D30" s="112"/>
      <c r="E30" s="112"/>
      <c r="F30" s="112"/>
      <c r="G30" s="112"/>
      <c r="H30" s="112"/>
      <c r="I30" s="112"/>
      <c r="J30" s="112"/>
    </row>
    <row r="31" ht="15.75" spans="1:10">
      <c r="A31" s="111" t="s">
        <v>25</v>
      </c>
      <c r="B31" s="111"/>
      <c r="C31" s="111"/>
      <c r="D31" s="111"/>
      <c r="E31" s="111"/>
      <c r="F31" s="111"/>
      <c r="G31" s="111"/>
      <c r="H31" s="111"/>
      <c r="I31" s="111"/>
      <c r="J31" s="111"/>
    </row>
    <row r="32" ht="18" spans="1:10">
      <c r="A32" s="113"/>
      <c r="B32" s="114"/>
      <c r="C32" s="114"/>
      <c r="D32" s="114"/>
      <c r="E32" s="114"/>
      <c r="F32" s="114"/>
      <c r="G32" s="114"/>
      <c r="H32" s="115"/>
      <c r="I32" s="115"/>
      <c r="J32" s="115"/>
    </row>
    <row r="33" ht="25.5" spans="1:10">
      <c r="A33" s="116"/>
      <c r="B33" s="117"/>
      <c r="C33" s="117"/>
      <c r="D33" s="118"/>
      <c r="E33" s="119"/>
      <c r="F33" s="89" t="s">
        <v>4</v>
      </c>
      <c r="G33" s="89" t="s">
        <v>5</v>
      </c>
      <c r="H33" s="89" t="s">
        <v>6</v>
      </c>
      <c r="I33" s="89" t="s">
        <v>7</v>
      </c>
      <c r="J33" s="89" t="s">
        <v>8</v>
      </c>
    </row>
    <row r="34" spans="1:10">
      <c r="A34" s="104" t="s">
        <v>22</v>
      </c>
      <c r="B34" s="105"/>
      <c r="C34" s="105"/>
      <c r="D34" s="105"/>
      <c r="E34" s="106"/>
      <c r="F34" s="107">
        <v>0</v>
      </c>
      <c r="G34" s="107">
        <f>F37</f>
        <v>0</v>
      </c>
      <c r="H34" s="107">
        <f>G37</f>
        <v>0</v>
      </c>
      <c r="I34" s="107">
        <f>H37</f>
        <v>0</v>
      </c>
      <c r="J34" s="128">
        <f>I37</f>
        <v>0</v>
      </c>
    </row>
    <row r="35" ht="28.5" customHeight="1" spans="1:10">
      <c r="A35" s="104" t="s">
        <v>26</v>
      </c>
      <c r="B35" s="105"/>
      <c r="C35" s="105"/>
      <c r="D35" s="105"/>
      <c r="E35" s="106"/>
      <c r="F35" s="107">
        <v>0</v>
      </c>
      <c r="G35" s="107">
        <v>0</v>
      </c>
      <c r="H35" s="107">
        <v>0</v>
      </c>
      <c r="I35" s="107">
        <v>0</v>
      </c>
      <c r="J35" s="128">
        <v>0</v>
      </c>
    </row>
    <row r="36" spans="1:10">
      <c r="A36" s="104" t="s">
        <v>27</v>
      </c>
      <c r="B36" s="120"/>
      <c r="C36" s="120"/>
      <c r="D36" s="120"/>
      <c r="E36" s="121"/>
      <c r="F36" s="107">
        <v>0</v>
      </c>
      <c r="G36" s="107">
        <v>0</v>
      </c>
      <c r="H36" s="107">
        <v>0</v>
      </c>
      <c r="I36" s="107">
        <v>0</v>
      </c>
      <c r="J36" s="128">
        <v>0</v>
      </c>
    </row>
    <row r="37" customHeight="1" spans="1:10">
      <c r="A37" s="133" t="s">
        <v>23</v>
      </c>
      <c r="B37" s="91"/>
      <c r="C37" s="91"/>
      <c r="D37" s="91"/>
      <c r="E37" s="91"/>
      <c r="F37" s="122">
        <f>F34-F35+F36</f>
        <v>0</v>
      </c>
      <c r="G37" s="122">
        <f t="shared" ref="G37:J37" si="7">G34-G35+G36</f>
        <v>0</v>
      </c>
      <c r="H37" s="122">
        <f t="shared" si="7"/>
        <v>0</v>
      </c>
      <c r="I37" s="122">
        <f t="shared" si="7"/>
        <v>0</v>
      </c>
      <c r="J37" s="130">
        <f t="shared" si="7"/>
        <v>0</v>
      </c>
    </row>
    <row r="38" ht="17.25" customHeight="1"/>
    <row r="39" spans="1:10">
      <c r="A39" s="123"/>
      <c r="B39" s="124"/>
      <c r="C39" s="124"/>
      <c r="D39" s="124"/>
      <c r="E39" s="124"/>
      <c r="F39" s="124"/>
      <c r="G39" s="124"/>
      <c r="H39" s="124"/>
      <c r="I39" s="124"/>
      <c r="J39" s="124"/>
    </row>
    <row r="40" ht="9" customHeight="1"/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39:J39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selection activeCell="D11" sqref="D11"/>
    </sheetView>
  </sheetViews>
  <sheetFormatPr defaultColWidth="9" defaultRowHeight="15" outlineLevelCol="7"/>
  <cols>
    <col min="1" max="1" width="7.42857142857143" customWidth="1"/>
    <col min="2" max="2" width="8.42857142857143" customWidth="1"/>
    <col min="3" max="3" width="64.7142857142857" customWidth="1"/>
    <col min="4" max="8" width="25.2857142857143" customWidth="1"/>
  </cols>
  <sheetData>
    <row r="1" ht="42" customHeight="1" spans="1:8">
      <c r="A1" s="7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2"/>
      <c r="B2" s="2"/>
      <c r="C2" s="2"/>
      <c r="D2" s="2"/>
      <c r="E2" s="2"/>
      <c r="F2" s="2"/>
      <c r="G2" s="2"/>
      <c r="H2" s="2"/>
    </row>
    <row r="3" ht="15.75" customHeight="1" spans="1:8">
      <c r="A3" s="1" t="s">
        <v>1</v>
      </c>
      <c r="B3" s="1"/>
      <c r="C3" s="1"/>
      <c r="D3" s="1"/>
      <c r="E3" s="1"/>
      <c r="F3" s="1"/>
      <c r="G3" s="1"/>
      <c r="H3" s="1"/>
    </row>
    <row r="4" ht="18" spans="1:8">
      <c r="A4" s="2"/>
      <c r="B4" s="2"/>
      <c r="C4" s="2"/>
      <c r="D4" s="2"/>
      <c r="E4" s="2"/>
      <c r="F4" s="2"/>
      <c r="G4" s="3"/>
      <c r="H4" s="3"/>
    </row>
    <row r="5" ht="18" customHeight="1" spans="1:8">
      <c r="A5" s="1" t="s">
        <v>28</v>
      </c>
      <c r="B5" s="1"/>
      <c r="C5" s="1"/>
      <c r="D5" s="1"/>
      <c r="E5" s="1"/>
      <c r="F5" s="1"/>
      <c r="G5" s="1"/>
      <c r="H5" s="1"/>
    </row>
    <row r="6" ht="18" spans="1:8">
      <c r="A6" s="2"/>
      <c r="B6" s="2"/>
      <c r="C6" s="2"/>
      <c r="D6" s="2"/>
      <c r="E6" s="2"/>
      <c r="F6" s="2"/>
      <c r="G6" s="3"/>
      <c r="H6" s="3"/>
    </row>
    <row r="7" ht="15.75" customHeight="1" spans="1:8">
      <c r="A7" s="1" t="s">
        <v>29</v>
      </c>
      <c r="B7" s="1"/>
      <c r="C7" s="1"/>
      <c r="D7" s="1"/>
      <c r="E7" s="1"/>
      <c r="F7" s="1"/>
      <c r="G7" s="1"/>
      <c r="H7" s="1"/>
    </row>
    <row r="8" ht="18" spans="1:8">
      <c r="A8" s="2"/>
      <c r="B8" s="2"/>
      <c r="C8" s="2"/>
      <c r="D8" s="2"/>
      <c r="E8" s="2"/>
      <c r="F8" s="2"/>
      <c r="G8" s="3"/>
      <c r="H8" s="3"/>
    </row>
    <row r="9" ht="25.5" spans="1:8">
      <c r="A9" s="9" t="s">
        <v>30</v>
      </c>
      <c r="B9" s="8" t="s">
        <v>31</v>
      </c>
      <c r="C9" s="8" t="s">
        <v>32</v>
      </c>
      <c r="D9" s="8" t="s">
        <v>4</v>
      </c>
      <c r="E9" s="9" t="s">
        <v>5</v>
      </c>
      <c r="F9" s="9" t="s">
        <v>33</v>
      </c>
      <c r="G9" s="9" t="s">
        <v>34</v>
      </c>
      <c r="H9" s="9" t="s">
        <v>35</v>
      </c>
    </row>
    <row r="10" spans="1:8">
      <c r="A10" s="33"/>
      <c r="B10" s="34"/>
      <c r="C10" s="35" t="s">
        <v>9</v>
      </c>
      <c r="D10" s="72">
        <f>D11+D15</f>
        <v>34692.92</v>
      </c>
      <c r="E10" s="73">
        <v>41213.51</v>
      </c>
      <c r="F10" s="73">
        <f>SUM(F12:F14)</f>
        <v>46870</v>
      </c>
      <c r="G10" s="73">
        <f>SUM(G12:G14)</f>
        <v>49197</v>
      </c>
      <c r="H10" s="73">
        <f>SUM(H12:H14)</f>
        <v>50188.42</v>
      </c>
    </row>
    <row r="11" ht="15.75" customHeight="1" spans="1:8">
      <c r="A11" s="26">
        <v>6</v>
      </c>
      <c r="B11" s="26"/>
      <c r="C11" s="26" t="s">
        <v>36</v>
      </c>
      <c r="D11" s="74">
        <f>D12+D13+D14</f>
        <v>34692.92</v>
      </c>
      <c r="E11" s="75">
        <v>41213.51</v>
      </c>
      <c r="F11" s="75">
        <f>SUM(F12:F14)</f>
        <v>46870</v>
      </c>
      <c r="G11" s="75">
        <f>SUM(G12:G14)</f>
        <v>49197</v>
      </c>
      <c r="H11" s="75">
        <f>SUM(H12:H14)</f>
        <v>50188.42</v>
      </c>
    </row>
    <row r="12" spans="1:8">
      <c r="A12" s="26"/>
      <c r="B12" s="36">
        <v>63</v>
      </c>
      <c r="C12" s="36" t="s">
        <v>37</v>
      </c>
      <c r="D12" s="74">
        <v>7230</v>
      </c>
      <c r="E12" s="75">
        <v>8098.51</v>
      </c>
      <c r="F12" s="75">
        <v>10685</v>
      </c>
      <c r="G12" s="75">
        <v>11211</v>
      </c>
      <c r="H12" s="75">
        <v>11435.22</v>
      </c>
    </row>
    <row r="13" spans="1:8">
      <c r="A13" s="76"/>
      <c r="B13" s="76">
        <v>66</v>
      </c>
      <c r="C13" s="134" t="s">
        <v>38</v>
      </c>
      <c r="D13" s="74">
        <v>68.37</v>
      </c>
      <c r="E13" s="75">
        <v>300</v>
      </c>
      <c r="F13" s="75">
        <v>250</v>
      </c>
      <c r="G13" s="75">
        <v>260</v>
      </c>
      <c r="H13" s="75">
        <v>265.2</v>
      </c>
    </row>
    <row r="14" spans="1:8">
      <c r="A14" s="76"/>
      <c r="B14" s="76">
        <v>67</v>
      </c>
      <c r="C14" s="36" t="s">
        <v>39</v>
      </c>
      <c r="D14" s="74">
        <v>27394.55</v>
      </c>
      <c r="E14" s="75">
        <v>32815</v>
      </c>
      <c r="F14" s="75">
        <v>35935</v>
      </c>
      <c r="G14" s="75">
        <v>37726</v>
      </c>
      <c r="H14" s="75">
        <v>38488</v>
      </c>
    </row>
    <row r="15" spans="1:8">
      <c r="A15" s="38">
        <v>7</v>
      </c>
      <c r="B15" s="38"/>
      <c r="C15" s="30" t="s">
        <v>40</v>
      </c>
      <c r="D15" s="74"/>
      <c r="E15" s="75"/>
      <c r="F15" s="75"/>
      <c r="G15" s="75"/>
      <c r="H15" s="75"/>
    </row>
    <row r="16" spans="1:8">
      <c r="A16" s="36"/>
      <c r="B16" s="36">
        <v>72</v>
      </c>
      <c r="C16" s="39" t="s">
        <v>41</v>
      </c>
      <c r="D16" s="74"/>
      <c r="E16" s="75"/>
      <c r="F16" s="75"/>
      <c r="G16" s="75"/>
      <c r="H16" s="77"/>
    </row>
    <row r="19" ht="15.75" spans="1:8">
      <c r="A19" s="1" t="s">
        <v>42</v>
      </c>
      <c r="B19" s="41"/>
      <c r="C19" s="41"/>
      <c r="D19" s="41"/>
      <c r="E19" s="41"/>
      <c r="F19" s="41"/>
      <c r="G19" s="41"/>
      <c r="H19" s="41"/>
    </row>
    <row r="20" ht="18" spans="1:8">
      <c r="A20" s="2"/>
      <c r="B20" s="2"/>
      <c r="C20" s="2"/>
      <c r="D20" s="2"/>
      <c r="E20" s="2"/>
      <c r="F20" s="2"/>
      <c r="G20" s="3"/>
      <c r="H20" s="3"/>
    </row>
    <row r="21" ht="25.5" spans="1:8">
      <c r="A21" s="9" t="s">
        <v>30</v>
      </c>
      <c r="B21" s="8" t="s">
        <v>31</v>
      </c>
      <c r="C21" s="8" t="s">
        <v>43</v>
      </c>
      <c r="D21" s="8" t="s">
        <v>4</v>
      </c>
      <c r="E21" s="9" t="s">
        <v>5</v>
      </c>
      <c r="F21" s="9" t="s">
        <v>33</v>
      </c>
      <c r="G21" s="9" t="s">
        <v>34</v>
      </c>
      <c r="H21" s="9" t="s">
        <v>35</v>
      </c>
    </row>
    <row r="22" spans="1:8">
      <c r="A22" s="33"/>
      <c r="B22" s="34"/>
      <c r="C22" s="35" t="s">
        <v>12</v>
      </c>
      <c r="D22" s="78">
        <f>D23+D27</f>
        <v>34692.92</v>
      </c>
      <c r="E22" s="73">
        <f>E23+E27</f>
        <v>41213.51</v>
      </c>
      <c r="F22" s="73">
        <f>F23+F27</f>
        <v>46870</v>
      </c>
      <c r="G22" s="73">
        <f>SUM(G23,G27)</f>
        <v>49197</v>
      </c>
      <c r="H22" s="73">
        <f>SUM(H23,H27)</f>
        <v>50188.42</v>
      </c>
    </row>
    <row r="23" ht="15.75" customHeight="1" spans="1:8">
      <c r="A23" s="26">
        <v>3</v>
      </c>
      <c r="B23" s="26"/>
      <c r="C23" s="26" t="s">
        <v>44</v>
      </c>
      <c r="D23" s="79">
        <f>D24+D25+D26</f>
        <v>27176.72</v>
      </c>
      <c r="E23" s="75">
        <f>E24+E25+E26</f>
        <v>32800</v>
      </c>
      <c r="F23" s="75">
        <f>F24+F25+F26</f>
        <v>35820</v>
      </c>
      <c r="G23" s="75">
        <f>SUM(G24:G26)</f>
        <v>37611</v>
      </c>
      <c r="H23" s="75">
        <f>SUM(H24:H26)</f>
        <v>38366.1</v>
      </c>
    </row>
    <row r="24" ht="15.75" customHeight="1" spans="1:8">
      <c r="A24" s="26"/>
      <c r="B24" s="36">
        <v>31</v>
      </c>
      <c r="C24" s="36" t="s">
        <v>45</v>
      </c>
      <c r="D24" s="80">
        <v>21592.17</v>
      </c>
      <c r="E24" s="75">
        <v>25400</v>
      </c>
      <c r="F24" s="75">
        <v>29720</v>
      </c>
      <c r="G24" s="75">
        <v>31206</v>
      </c>
      <c r="H24" s="75">
        <v>31829</v>
      </c>
    </row>
    <row r="25" spans="1:8">
      <c r="A25" s="76"/>
      <c r="B25" s="76">
        <v>32</v>
      </c>
      <c r="C25" s="134" t="s">
        <v>46</v>
      </c>
      <c r="D25" s="80">
        <v>5321.72</v>
      </c>
      <c r="E25" s="75">
        <v>7100</v>
      </c>
      <c r="F25" s="75">
        <v>5800</v>
      </c>
      <c r="G25" s="75">
        <v>6090</v>
      </c>
      <c r="H25" s="75">
        <v>6217.1</v>
      </c>
    </row>
    <row r="26" spans="1:8">
      <c r="A26" s="76"/>
      <c r="B26" s="76">
        <v>34</v>
      </c>
      <c r="C26" s="134" t="s">
        <v>47</v>
      </c>
      <c r="D26" s="80">
        <v>262.83</v>
      </c>
      <c r="E26" s="75">
        <v>300</v>
      </c>
      <c r="F26" s="75">
        <v>300</v>
      </c>
      <c r="G26" s="75">
        <v>315</v>
      </c>
      <c r="H26" s="75">
        <v>320</v>
      </c>
    </row>
    <row r="27" spans="1:8">
      <c r="A27" s="38">
        <v>4</v>
      </c>
      <c r="B27" s="38"/>
      <c r="C27" s="30" t="s">
        <v>48</v>
      </c>
      <c r="D27" s="79">
        <v>7516.2</v>
      </c>
      <c r="E27" s="75">
        <f>E28</f>
        <v>8413.51</v>
      </c>
      <c r="F27" s="75">
        <f>SUM(F28)</f>
        <v>11050</v>
      </c>
      <c r="G27" s="75">
        <f>SUM(G28)</f>
        <v>11586</v>
      </c>
      <c r="H27" s="75">
        <f>SUM(H28)</f>
        <v>11822.32</v>
      </c>
    </row>
    <row r="28" spans="1:8">
      <c r="A28" s="36"/>
      <c r="B28" s="36">
        <v>41</v>
      </c>
      <c r="C28" s="39" t="s">
        <v>49</v>
      </c>
      <c r="D28" s="80">
        <v>7516.2</v>
      </c>
      <c r="E28" s="75">
        <v>8413.51</v>
      </c>
      <c r="F28" s="75">
        <v>11050</v>
      </c>
      <c r="G28" s="75">
        <v>11586</v>
      </c>
      <c r="H28" s="77">
        <v>11822.32</v>
      </c>
    </row>
  </sheetData>
  <mergeCells count="5">
    <mergeCell ref="A1:H1"/>
    <mergeCell ref="A3:H3"/>
    <mergeCell ref="A5:H5"/>
    <mergeCell ref="A7:H7"/>
    <mergeCell ref="A19:H19"/>
  </mergeCells>
  <pageMargins left="0.7" right="0.7" top="0.75" bottom="0.75" header="0.3" footer="0.3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opLeftCell="A6" workbookViewId="0">
      <selection activeCell="E25" sqref="E25"/>
    </sheetView>
  </sheetViews>
  <sheetFormatPr defaultColWidth="9" defaultRowHeight="15" outlineLevelCol="5"/>
  <cols>
    <col min="1" max="1" width="50.4285714285714" customWidth="1"/>
    <col min="2" max="6" width="25.2857142857143" customWidth="1"/>
  </cols>
  <sheetData>
    <row r="1" ht="42" customHeight="1" spans="1:6">
      <c r="A1" s="1" t="s">
        <v>50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75" customHeight="1" spans="1:6">
      <c r="A3" s="1" t="s">
        <v>1</v>
      </c>
      <c r="B3" s="1"/>
      <c r="C3" s="1"/>
      <c r="D3" s="1"/>
      <c r="E3" s="1"/>
      <c r="F3" s="1"/>
    </row>
    <row r="4" ht="18" spans="2:6">
      <c r="B4" s="2"/>
      <c r="C4" s="2"/>
      <c r="D4" s="2"/>
      <c r="E4" s="3"/>
      <c r="F4" s="3"/>
    </row>
    <row r="5" ht="18" customHeight="1" spans="1:6">
      <c r="A5" s="1" t="s">
        <v>28</v>
      </c>
      <c r="B5" s="1"/>
      <c r="C5" s="1"/>
      <c r="D5" s="1"/>
      <c r="E5" s="1"/>
      <c r="F5" s="1"/>
    </row>
    <row r="6" ht="18" spans="1:6">
      <c r="A6" s="2"/>
      <c r="B6" s="2"/>
      <c r="C6" s="2"/>
      <c r="D6" s="2"/>
      <c r="E6" s="3"/>
      <c r="F6" s="3"/>
    </row>
    <row r="7" ht="15.75" customHeight="1" spans="1:6">
      <c r="A7" s="1" t="s">
        <v>51</v>
      </c>
      <c r="B7" s="1"/>
      <c r="C7" s="1"/>
      <c r="D7" s="1"/>
      <c r="E7" s="1"/>
      <c r="F7" s="1"/>
    </row>
    <row r="8" ht="18" spans="1:6">
      <c r="A8" s="2"/>
      <c r="B8" s="2"/>
      <c r="C8" s="2"/>
      <c r="D8" s="2"/>
      <c r="E8" s="3"/>
      <c r="F8" s="3"/>
    </row>
    <row r="9" ht="25.5" spans="1:6">
      <c r="A9" s="9" t="s">
        <v>52</v>
      </c>
      <c r="B9" s="8" t="s">
        <v>4</v>
      </c>
      <c r="C9" s="9" t="s">
        <v>5</v>
      </c>
      <c r="D9" s="9" t="s">
        <v>33</v>
      </c>
      <c r="E9" s="9" t="s">
        <v>34</v>
      </c>
      <c r="F9" s="9" t="s">
        <v>35</v>
      </c>
    </row>
    <row r="10" spans="1:6">
      <c r="A10" s="45" t="s">
        <v>9</v>
      </c>
      <c r="B10" s="46">
        <f>SUM(B11,B13,B15)</f>
        <v>34692.92</v>
      </c>
      <c r="C10" s="47">
        <f>SUM(C22,C28,C34)</f>
        <v>41213.51</v>
      </c>
      <c r="D10" s="47">
        <f>D11+D13+D15</f>
        <v>46870</v>
      </c>
      <c r="E10" s="47">
        <f>E11+E13+E15</f>
        <v>49197</v>
      </c>
      <c r="F10" s="47">
        <f>SUM(F11,F13,F15)</f>
        <v>50188.42</v>
      </c>
    </row>
    <row r="11" spans="1:6">
      <c r="A11" s="42" t="str">
        <f>A22</f>
        <v>1 Opći prihodi i primici</v>
      </c>
      <c r="B11" s="48">
        <v>27394.55</v>
      </c>
      <c r="C11" s="48">
        <v>27565</v>
      </c>
      <c r="D11" s="48">
        <v>35935</v>
      </c>
      <c r="E11" s="48">
        <v>37726</v>
      </c>
      <c r="F11" s="48">
        <v>38488</v>
      </c>
    </row>
    <row r="12" spans="1:6">
      <c r="A12" s="44" t="str">
        <f>A23</f>
        <v>11 Opći prihodi i primici</v>
      </c>
      <c r="B12" s="49">
        <v>27394.55</v>
      </c>
      <c r="C12" s="49">
        <v>32865</v>
      </c>
      <c r="D12" s="49">
        <v>35935</v>
      </c>
      <c r="E12" s="49">
        <v>37726</v>
      </c>
      <c r="F12" s="49">
        <v>38488</v>
      </c>
    </row>
    <row r="13" spans="1:6">
      <c r="A13" s="42" t="str">
        <f>A28</f>
        <v>2 Vlastiti prihodi</v>
      </c>
      <c r="B13" s="48">
        <v>68.37</v>
      </c>
      <c r="C13" s="48">
        <v>300</v>
      </c>
      <c r="D13" s="48">
        <v>250</v>
      </c>
      <c r="E13" s="48">
        <v>260</v>
      </c>
      <c r="F13" s="48">
        <v>265.2</v>
      </c>
    </row>
    <row r="14" spans="1:6">
      <c r="A14" s="44" t="str">
        <f>A29</f>
        <v>22 Vlastiti prihodi - knjižnica</v>
      </c>
      <c r="B14" s="49">
        <v>68.37</v>
      </c>
      <c r="C14" s="49">
        <v>250</v>
      </c>
      <c r="D14" s="49">
        <v>250</v>
      </c>
      <c r="E14" s="49">
        <v>260</v>
      </c>
      <c r="F14" s="49">
        <v>265.2</v>
      </c>
    </row>
    <row r="15" spans="1:6">
      <c r="A15" s="42" t="str">
        <f>A34</f>
        <v>5 Pomoći</v>
      </c>
      <c r="B15" s="48">
        <v>7230</v>
      </c>
      <c r="C15" s="48">
        <v>4385</v>
      </c>
      <c r="D15" s="48">
        <v>10685</v>
      </c>
      <c r="E15" s="48">
        <v>11211</v>
      </c>
      <c r="F15" s="48">
        <v>11435.22</v>
      </c>
    </row>
    <row r="16" spans="1:6">
      <c r="A16" s="44" t="str">
        <f>A35</f>
        <v>  52 Ostale pomoći</v>
      </c>
      <c r="B16" s="49">
        <v>7230</v>
      </c>
      <c r="C16" s="49">
        <v>8098.51</v>
      </c>
      <c r="D16" s="49">
        <v>10685</v>
      </c>
      <c r="E16" s="49">
        <v>11211</v>
      </c>
      <c r="F16" s="49">
        <v>11435.22</v>
      </c>
    </row>
    <row r="17" spans="2:6">
      <c r="B17" s="50"/>
      <c r="C17" s="50"/>
      <c r="D17" s="50"/>
      <c r="E17" s="50"/>
      <c r="F17" s="50"/>
    </row>
    <row r="18" ht="15.75" customHeight="1" spans="1:6">
      <c r="A18" s="1" t="s">
        <v>53</v>
      </c>
      <c r="B18" s="1"/>
      <c r="C18" s="1"/>
      <c r="D18" s="1"/>
      <c r="E18" s="1"/>
      <c r="F18" s="1"/>
    </row>
    <row r="19" ht="18" spans="1:6">
      <c r="A19" s="2"/>
      <c r="B19" s="2"/>
      <c r="C19" s="2"/>
      <c r="D19" s="2"/>
      <c r="E19" s="3"/>
      <c r="F19" s="3"/>
    </row>
    <row r="20" ht="25.5" spans="1:6">
      <c r="A20" s="9" t="s">
        <v>52</v>
      </c>
      <c r="B20" s="8" t="s">
        <v>4</v>
      </c>
      <c r="C20" s="9" t="s">
        <v>5</v>
      </c>
      <c r="D20" s="9" t="s">
        <v>33</v>
      </c>
      <c r="E20" s="9" t="s">
        <v>34</v>
      </c>
      <c r="F20" s="9" t="s">
        <v>35</v>
      </c>
    </row>
    <row r="21" spans="1:6">
      <c r="A21" s="51" t="s">
        <v>12</v>
      </c>
      <c r="B21" s="52">
        <f>SUM(B22,B28,B34)</f>
        <v>34692.92</v>
      </c>
      <c r="C21" s="53">
        <f>SUM(C22,C28,C34)</f>
        <v>41213.51</v>
      </c>
      <c r="D21" s="53">
        <f>SUM(D22,D28,D34)</f>
        <v>46870</v>
      </c>
      <c r="E21" s="53">
        <f>E22+E28+E34</f>
        <v>49197</v>
      </c>
      <c r="F21" s="53">
        <f>F22+F28+F34</f>
        <v>50188.42</v>
      </c>
    </row>
    <row r="22" ht="15.75" customHeight="1" spans="1:6">
      <c r="A22" s="54" t="s">
        <v>54</v>
      </c>
      <c r="B22" s="55">
        <v>27394.55</v>
      </c>
      <c r="C22" s="55">
        <f>C23</f>
        <v>32865</v>
      </c>
      <c r="D22" s="55">
        <v>35935</v>
      </c>
      <c r="E22" s="55">
        <v>37726</v>
      </c>
      <c r="F22" s="55">
        <v>38488</v>
      </c>
    </row>
    <row r="23" spans="1:6">
      <c r="A23" s="135" t="s">
        <v>55</v>
      </c>
      <c r="B23" s="56">
        <v>27394.55</v>
      </c>
      <c r="C23" s="57">
        <f>C24+C25+C26+C27</f>
        <v>32865</v>
      </c>
      <c r="D23" s="57">
        <v>35935</v>
      </c>
      <c r="E23" s="57">
        <v>37726</v>
      </c>
      <c r="F23" s="57">
        <v>38488</v>
      </c>
    </row>
    <row r="24" spans="1:6">
      <c r="A24" s="136" t="s">
        <v>56</v>
      </c>
      <c r="B24" s="56">
        <v>21592.17</v>
      </c>
      <c r="C24" s="57">
        <v>25400</v>
      </c>
      <c r="D24" s="57">
        <v>29720</v>
      </c>
      <c r="E24" s="57">
        <v>31206</v>
      </c>
      <c r="F24" s="57">
        <v>31829</v>
      </c>
    </row>
    <row r="25" spans="1:6">
      <c r="A25" s="136" t="s">
        <v>57</v>
      </c>
      <c r="B25" s="56">
        <v>5253.35</v>
      </c>
      <c r="C25" s="57">
        <v>6500</v>
      </c>
      <c r="D25" s="57">
        <v>4700</v>
      </c>
      <c r="E25" s="57">
        <v>4935</v>
      </c>
      <c r="F25" s="57">
        <v>5039</v>
      </c>
    </row>
    <row r="26" spans="1:6">
      <c r="A26" s="136" t="s">
        <v>58</v>
      </c>
      <c r="B26" s="56">
        <v>262.83</v>
      </c>
      <c r="C26" s="57">
        <v>300</v>
      </c>
      <c r="D26" s="57">
        <v>300</v>
      </c>
      <c r="E26" s="57">
        <v>315</v>
      </c>
      <c r="F26" s="57">
        <v>320</v>
      </c>
    </row>
    <row r="27" spans="1:6">
      <c r="A27" s="136" t="s">
        <v>59</v>
      </c>
      <c r="B27" s="56">
        <v>286.2</v>
      </c>
      <c r="C27" s="57">
        <v>665</v>
      </c>
      <c r="D27" s="57">
        <v>1215</v>
      </c>
      <c r="E27" s="57">
        <v>1270</v>
      </c>
      <c r="F27" s="57">
        <v>1300</v>
      </c>
    </row>
    <row r="28" spans="1:6">
      <c r="A28" s="137" t="s">
        <v>60</v>
      </c>
      <c r="B28" s="59">
        <v>68.37</v>
      </c>
      <c r="C28" s="59">
        <f>C29</f>
        <v>250</v>
      </c>
      <c r="D28" s="59">
        <v>250</v>
      </c>
      <c r="E28" s="59">
        <v>260</v>
      </c>
      <c r="F28" s="59">
        <v>265.2</v>
      </c>
    </row>
    <row r="29" spans="1:6">
      <c r="A29" s="135" t="s">
        <v>61</v>
      </c>
      <c r="B29" s="60">
        <v>68.37</v>
      </c>
      <c r="C29" s="57">
        <f>C30+C31</f>
        <v>250</v>
      </c>
      <c r="D29" s="57">
        <v>250</v>
      </c>
      <c r="E29" s="57">
        <v>260</v>
      </c>
      <c r="F29" s="57">
        <v>107.1</v>
      </c>
    </row>
    <row r="30" spans="1:6">
      <c r="A30" s="136" t="s">
        <v>62</v>
      </c>
      <c r="B30" s="60">
        <v>68.37</v>
      </c>
      <c r="C30" s="57">
        <v>100</v>
      </c>
      <c r="D30" s="57">
        <v>250</v>
      </c>
      <c r="E30" s="57">
        <v>105</v>
      </c>
      <c r="F30" s="57">
        <v>158.1</v>
      </c>
    </row>
    <row r="31" spans="1:6">
      <c r="A31" s="136" t="s">
        <v>59</v>
      </c>
      <c r="B31" s="61"/>
      <c r="C31" s="57">
        <v>150</v>
      </c>
      <c r="D31" s="57"/>
      <c r="E31" s="57">
        <v>155</v>
      </c>
      <c r="F31" s="57"/>
    </row>
    <row r="32" spans="1:6">
      <c r="A32" s="26" t="s">
        <v>63</v>
      </c>
      <c r="B32" s="61"/>
      <c r="C32" s="57"/>
      <c r="D32" s="57"/>
      <c r="E32" s="57"/>
      <c r="F32" s="57"/>
    </row>
    <row r="33" spans="1:6">
      <c r="A33" s="138" t="s">
        <v>64</v>
      </c>
      <c r="B33" s="63"/>
      <c r="C33" s="64"/>
      <c r="D33" s="64"/>
      <c r="E33" s="64"/>
      <c r="F33" s="64"/>
    </row>
    <row r="34" spans="1:6">
      <c r="A34" s="65" t="s">
        <v>65</v>
      </c>
      <c r="B34" s="66">
        <v>7230</v>
      </c>
      <c r="C34" s="59">
        <f>C35</f>
        <v>8098.51</v>
      </c>
      <c r="D34" s="59">
        <v>10685</v>
      </c>
      <c r="E34" s="59">
        <v>11211</v>
      </c>
      <c r="F34" s="67">
        <v>11435.22</v>
      </c>
    </row>
    <row r="35" spans="1:6">
      <c r="A35" s="136" t="s">
        <v>66</v>
      </c>
      <c r="B35" s="56">
        <v>7230</v>
      </c>
      <c r="C35" s="57">
        <v>8098.51</v>
      </c>
      <c r="D35" s="57">
        <v>10685</v>
      </c>
      <c r="E35" s="57">
        <v>11211</v>
      </c>
      <c r="F35" s="68">
        <v>11435.22</v>
      </c>
    </row>
    <row r="36" spans="1:6">
      <c r="A36" s="69" t="s">
        <v>59</v>
      </c>
      <c r="B36" s="70">
        <v>7230</v>
      </c>
      <c r="C36" s="49">
        <v>8098.51</v>
      </c>
      <c r="D36" s="43">
        <v>10685</v>
      </c>
      <c r="E36" s="43">
        <v>11211</v>
      </c>
      <c r="F36" s="43">
        <v>11435.22</v>
      </c>
    </row>
  </sheetData>
  <mergeCells count="5">
    <mergeCell ref="A1:F1"/>
    <mergeCell ref="A3:F3"/>
    <mergeCell ref="A5:F5"/>
    <mergeCell ref="A7:F7"/>
    <mergeCell ref="A18:F18"/>
  </mergeCells>
  <pageMargins left="0.7" right="0.7" top="0.75" bottom="0.75" header="0.3" footer="0.3"/>
  <pageSetup paperSize="9" scale="7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selection activeCell="F12" sqref="F12"/>
    </sheetView>
  </sheetViews>
  <sheetFormatPr defaultColWidth="9" defaultRowHeight="15" outlineLevelCol="5"/>
  <cols>
    <col min="1" max="1" width="37.7142857142857" customWidth="1"/>
    <col min="2" max="6" width="25.2857142857143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75" spans="1:6">
      <c r="A3" s="1" t="s">
        <v>1</v>
      </c>
      <c r="B3" s="1"/>
      <c r="C3" s="1"/>
      <c r="D3" s="1"/>
      <c r="E3" s="40"/>
      <c r="F3" s="40"/>
    </row>
    <row r="4" ht="18" spans="1:6">
      <c r="A4" s="2"/>
      <c r="B4" s="2"/>
      <c r="C4" s="2"/>
      <c r="D4" s="2"/>
      <c r="E4" s="3"/>
      <c r="F4" s="3"/>
    </row>
    <row r="5" ht="18" customHeight="1" spans="1:6">
      <c r="A5" s="1" t="s">
        <v>28</v>
      </c>
      <c r="B5" s="4"/>
      <c r="C5" s="4"/>
      <c r="D5" s="4"/>
      <c r="E5" s="4"/>
      <c r="F5" s="4"/>
    </row>
    <row r="6" ht="18" spans="1:6">
      <c r="A6" s="2"/>
      <c r="B6" s="2"/>
      <c r="C6" s="2"/>
      <c r="D6" s="2"/>
      <c r="E6" s="3"/>
      <c r="F6" s="3"/>
    </row>
    <row r="7" ht="15.75" spans="1:6">
      <c r="A7" s="1" t="s">
        <v>67</v>
      </c>
      <c r="B7" s="41"/>
      <c r="C7" s="41"/>
      <c r="D7" s="41"/>
      <c r="E7" s="41"/>
      <c r="F7" s="41"/>
    </row>
    <row r="8" ht="18" spans="1:6">
      <c r="A8" s="2"/>
      <c r="B8" s="2"/>
      <c r="C8" s="2"/>
      <c r="D8" s="2"/>
      <c r="E8" s="3"/>
      <c r="F8" s="3"/>
    </row>
    <row r="9" ht="25.5" spans="1:6">
      <c r="A9" s="9" t="s">
        <v>52</v>
      </c>
      <c r="B9" s="8" t="s">
        <v>4</v>
      </c>
      <c r="C9" s="9" t="s">
        <v>68</v>
      </c>
      <c r="D9" s="9" t="s">
        <v>33</v>
      </c>
      <c r="E9" s="9" t="s">
        <v>34</v>
      </c>
      <c r="F9" s="9" t="s">
        <v>35</v>
      </c>
    </row>
    <row r="10" spans="1:6">
      <c r="A10" s="42" t="s">
        <v>69</v>
      </c>
      <c r="B10" s="43">
        <v>34692.92</v>
      </c>
      <c r="C10" s="43">
        <f>C11</f>
        <v>41213.51</v>
      </c>
      <c r="D10" s="43">
        <v>46870</v>
      </c>
      <c r="E10" s="43">
        <v>49197</v>
      </c>
      <c r="F10" s="43">
        <v>50188.42</v>
      </c>
    </row>
    <row r="11" spans="1:6">
      <c r="A11" s="44" t="s">
        <v>70</v>
      </c>
      <c r="B11" s="44">
        <v>34692.92</v>
      </c>
      <c r="C11" s="43">
        <v>41213.51</v>
      </c>
      <c r="D11" s="43">
        <v>46870</v>
      </c>
      <c r="E11" s="43">
        <v>49197</v>
      </c>
      <c r="F11" s="43">
        <v>50188.42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A1" sqref="A1:H1"/>
    </sheetView>
  </sheetViews>
  <sheetFormatPr defaultColWidth="9" defaultRowHeight="15" outlineLevelCol="7"/>
  <cols>
    <col min="1" max="1" width="7.42857142857143" customWidth="1"/>
    <col min="2" max="2" width="8.42857142857143" customWidth="1"/>
    <col min="3" max="8" width="25.2857142857143" customWidth="1"/>
  </cols>
  <sheetData>
    <row r="1" ht="42" customHeight="1" spans="1:8">
      <c r="A1" s="1" t="s">
        <v>71</v>
      </c>
      <c r="B1" s="1"/>
      <c r="C1" s="1"/>
      <c r="D1" s="1"/>
      <c r="E1" s="1"/>
      <c r="F1" s="1"/>
      <c r="G1" s="1"/>
      <c r="H1" s="1"/>
    </row>
    <row r="2" ht="18" customHeight="1" spans="1:8">
      <c r="A2" s="2"/>
      <c r="B2" s="2"/>
      <c r="C2" s="2"/>
      <c r="D2" s="2"/>
      <c r="E2" s="2"/>
      <c r="F2" s="2"/>
      <c r="G2" s="2"/>
      <c r="H2" s="2"/>
    </row>
    <row r="3" ht="15.75" customHeight="1" spans="1:8">
      <c r="A3" s="1" t="s">
        <v>1</v>
      </c>
      <c r="B3" s="1"/>
      <c r="C3" s="1"/>
      <c r="D3" s="1"/>
      <c r="E3" s="1"/>
      <c r="F3" s="1"/>
      <c r="G3" s="1"/>
      <c r="H3" s="1"/>
    </row>
    <row r="4" ht="18" spans="1:8">
      <c r="A4" s="2"/>
      <c r="B4" s="2"/>
      <c r="C4" s="2"/>
      <c r="D4" s="2"/>
      <c r="E4" s="2"/>
      <c r="F4" s="2"/>
      <c r="G4" s="3"/>
      <c r="H4" s="3"/>
    </row>
    <row r="5" ht="18" customHeight="1" spans="1:8">
      <c r="A5" s="1" t="s">
        <v>72</v>
      </c>
      <c r="B5" s="1"/>
      <c r="C5" s="1"/>
      <c r="D5" s="1"/>
      <c r="E5" s="1"/>
      <c r="F5" s="1"/>
      <c r="G5" s="1"/>
      <c r="H5" s="1"/>
    </row>
    <row r="6" ht="18" spans="1:8">
      <c r="A6" s="2"/>
      <c r="B6" s="2"/>
      <c r="C6" s="2"/>
      <c r="D6" s="2"/>
      <c r="E6" s="2"/>
      <c r="F6" s="2"/>
      <c r="G6" s="3"/>
      <c r="H6" s="3"/>
    </row>
    <row r="7" ht="25.5" spans="1:8">
      <c r="A7" s="9" t="s">
        <v>30</v>
      </c>
      <c r="B7" s="8" t="s">
        <v>31</v>
      </c>
      <c r="C7" s="8" t="s">
        <v>73</v>
      </c>
      <c r="D7" s="8" t="s">
        <v>4</v>
      </c>
      <c r="E7" s="9" t="s">
        <v>5</v>
      </c>
      <c r="F7" s="9" t="s">
        <v>33</v>
      </c>
      <c r="G7" s="9" t="s">
        <v>34</v>
      </c>
      <c r="H7" s="9" t="s">
        <v>35</v>
      </c>
    </row>
    <row r="8" spans="1:8">
      <c r="A8" s="33"/>
      <c r="B8" s="34"/>
      <c r="C8" s="35" t="s">
        <v>74</v>
      </c>
      <c r="D8" s="34"/>
      <c r="E8" s="33"/>
      <c r="F8" s="33"/>
      <c r="G8" s="33"/>
      <c r="H8" s="33"/>
    </row>
    <row r="9" ht="25.5" spans="1:8">
      <c r="A9" s="26">
        <v>8</v>
      </c>
      <c r="B9" s="26"/>
      <c r="C9" s="26" t="s">
        <v>75</v>
      </c>
      <c r="D9" s="27"/>
      <c r="E9" s="28"/>
      <c r="F9" s="28"/>
      <c r="G9" s="28"/>
      <c r="H9" s="28"/>
    </row>
    <row r="10" spans="1:8">
      <c r="A10" s="26"/>
      <c r="B10" s="36">
        <v>84</v>
      </c>
      <c r="C10" s="36" t="s">
        <v>76</v>
      </c>
      <c r="D10" s="27"/>
      <c r="E10" s="28"/>
      <c r="F10" s="28"/>
      <c r="G10" s="28"/>
      <c r="H10" s="28"/>
    </row>
    <row r="11" spans="1:8">
      <c r="A11" s="26"/>
      <c r="B11" s="36"/>
      <c r="C11" s="37"/>
      <c r="D11" s="27"/>
      <c r="E11" s="28"/>
      <c r="F11" s="28"/>
      <c r="G11" s="28"/>
      <c r="H11" s="28"/>
    </row>
    <row r="12" spans="1:8">
      <c r="A12" s="26"/>
      <c r="B12" s="36"/>
      <c r="C12" s="35" t="s">
        <v>77</v>
      </c>
      <c r="D12" s="27"/>
      <c r="E12" s="28"/>
      <c r="F12" s="28"/>
      <c r="G12" s="28"/>
      <c r="H12" s="28"/>
    </row>
    <row r="13" ht="25.5" spans="1:8">
      <c r="A13" s="38">
        <v>5</v>
      </c>
      <c r="B13" s="38"/>
      <c r="C13" s="30" t="s">
        <v>78</v>
      </c>
      <c r="D13" s="27"/>
      <c r="E13" s="28"/>
      <c r="F13" s="28"/>
      <c r="G13" s="28"/>
      <c r="H13" s="28"/>
    </row>
    <row r="14" ht="25.5" spans="1:8">
      <c r="A14" s="36"/>
      <c r="B14" s="36">
        <v>54</v>
      </c>
      <c r="C14" s="39" t="s">
        <v>79</v>
      </c>
      <c r="D14" s="27"/>
      <c r="E14" s="28"/>
      <c r="F14" s="28"/>
      <c r="G14" s="28"/>
      <c r="H14" s="3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A1" sqref="A1:F1"/>
    </sheetView>
  </sheetViews>
  <sheetFormatPr defaultColWidth="9" defaultRowHeight="15" outlineLevelCol="5"/>
  <cols>
    <col min="1" max="6" width="25.2857142857143" customWidth="1"/>
  </cols>
  <sheetData>
    <row r="1" ht="42" customHeight="1" spans="1:6">
      <c r="A1" s="1" t="s">
        <v>71</v>
      </c>
      <c r="B1" s="1"/>
      <c r="C1" s="1"/>
      <c r="D1" s="1"/>
      <c r="E1" s="1"/>
      <c r="F1" s="1"/>
    </row>
    <row r="2" ht="18" customHeight="1" spans="1:6">
      <c r="A2" s="2"/>
      <c r="B2" s="2"/>
      <c r="C2" s="2"/>
      <c r="D2" s="2"/>
      <c r="E2" s="2"/>
      <c r="F2" s="2"/>
    </row>
    <row r="3" ht="15.75" customHeight="1" spans="1:6">
      <c r="A3" s="1" t="s">
        <v>1</v>
      </c>
      <c r="B3" s="1"/>
      <c r="C3" s="1"/>
      <c r="D3" s="1"/>
      <c r="E3" s="1"/>
      <c r="F3" s="1"/>
    </row>
    <row r="4" ht="18" spans="1:6">
      <c r="A4" s="2"/>
      <c r="B4" s="2"/>
      <c r="C4" s="2"/>
      <c r="D4" s="2"/>
      <c r="E4" s="3"/>
      <c r="F4" s="3"/>
    </row>
    <row r="5" ht="18" customHeight="1" spans="1:6">
      <c r="A5" s="1" t="s">
        <v>80</v>
      </c>
      <c r="B5" s="1"/>
      <c r="C5" s="1"/>
      <c r="D5" s="1"/>
      <c r="E5" s="1"/>
      <c r="F5" s="1"/>
    </row>
    <row r="6" ht="18" spans="1:6">
      <c r="A6" s="2"/>
      <c r="B6" s="2"/>
      <c r="C6" s="2"/>
      <c r="D6" s="2"/>
      <c r="E6" s="3"/>
      <c r="F6" s="3"/>
    </row>
    <row r="7" ht="25.5" spans="1:6">
      <c r="A7" s="8" t="s">
        <v>52</v>
      </c>
      <c r="B7" s="8" t="s">
        <v>4</v>
      </c>
      <c r="C7" s="9" t="s">
        <v>5</v>
      </c>
      <c r="D7" s="9" t="s">
        <v>33</v>
      </c>
      <c r="E7" s="9" t="s">
        <v>34</v>
      </c>
      <c r="F7" s="9" t="s">
        <v>35</v>
      </c>
    </row>
    <row r="8" spans="1:6">
      <c r="A8" s="26" t="s">
        <v>74</v>
      </c>
      <c r="B8" s="27"/>
      <c r="C8" s="28"/>
      <c r="D8" s="28"/>
      <c r="E8" s="28"/>
      <c r="F8" s="28"/>
    </row>
    <row r="9" ht="25.5" spans="1:6">
      <c r="A9" s="26" t="s">
        <v>81</v>
      </c>
      <c r="B9" s="27"/>
      <c r="C9" s="28"/>
      <c r="D9" s="28"/>
      <c r="E9" s="28"/>
      <c r="F9" s="28"/>
    </row>
    <row r="10" ht="25.5" spans="1:6">
      <c r="A10" s="139" t="s">
        <v>82</v>
      </c>
      <c r="B10" s="27"/>
      <c r="C10" s="28"/>
      <c r="D10" s="28"/>
      <c r="E10" s="28"/>
      <c r="F10" s="28"/>
    </row>
    <row r="11" spans="1:6">
      <c r="A11" s="29"/>
      <c r="B11" s="27"/>
      <c r="C11" s="28"/>
      <c r="D11" s="28"/>
      <c r="E11" s="28"/>
      <c r="F11" s="28"/>
    </row>
    <row r="12" spans="1:6">
      <c r="A12" s="26" t="s">
        <v>77</v>
      </c>
      <c r="B12" s="27"/>
      <c r="C12" s="28"/>
      <c r="D12" s="28"/>
      <c r="E12" s="28"/>
      <c r="F12" s="28"/>
    </row>
    <row r="13" spans="1:6">
      <c r="A13" s="30" t="s">
        <v>54</v>
      </c>
      <c r="B13" s="27"/>
      <c r="C13" s="28"/>
      <c r="D13" s="28"/>
      <c r="E13" s="28"/>
      <c r="F13" s="28"/>
    </row>
    <row r="14" spans="1:6">
      <c r="A14" s="136" t="s">
        <v>83</v>
      </c>
      <c r="B14" s="27"/>
      <c r="C14" s="28"/>
      <c r="D14" s="28"/>
      <c r="E14" s="28"/>
      <c r="F14" s="32"/>
    </row>
    <row r="15" spans="1:6">
      <c r="A15" s="30" t="s">
        <v>84</v>
      </c>
      <c r="B15" s="27"/>
      <c r="C15" s="28"/>
      <c r="D15" s="28"/>
      <c r="E15" s="28"/>
      <c r="F15" s="32"/>
    </row>
    <row r="16" spans="1:6">
      <c r="A16" s="136" t="s">
        <v>85</v>
      </c>
      <c r="B16" s="27"/>
      <c r="C16" s="28"/>
      <c r="D16" s="28"/>
      <c r="E16" s="28"/>
      <c r="F16" s="3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H11" sqref="H11"/>
    </sheetView>
  </sheetViews>
  <sheetFormatPr defaultColWidth="9" defaultRowHeight="15"/>
  <cols>
    <col min="1" max="1" width="7.42857142857143" customWidth="1"/>
    <col min="2" max="2" width="8.42857142857143" customWidth="1"/>
    <col min="3" max="3" width="8.71428571428571" customWidth="1"/>
    <col min="4" max="4" width="30" customWidth="1"/>
    <col min="5" max="9" width="25.2857142857143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spans="1:9">
      <c r="A2" s="2"/>
      <c r="B2" s="2"/>
      <c r="C2" s="2"/>
      <c r="D2" s="2"/>
      <c r="E2" s="2"/>
      <c r="F2" s="2"/>
      <c r="G2" s="2"/>
      <c r="H2" s="3"/>
      <c r="I2" s="3"/>
    </row>
    <row r="3" ht="18" customHeight="1" spans="1:9">
      <c r="A3" s="1" t="s">
        <v>86</v>
      </c>
      <c r="B3" s="4"/>
      <c r="C3" s="4"/>
      <c r="D3" s="4"/>
      <c r="E3" s="4"/>
      <c r="F3" s="4"/>
      <c r="G3" s="4"/>
      <c r="H3" s="4"/>
      <c r="I3" s="4"/>
    </row>
    <row r="4" ht="18" spans="1:9">
      <c r="A4" s="2"/>
      <c r="B4" s="2"/>
      <c r="C4" s="2"/>
      <c r="D4" s="2"/>
      <c r="E4" s="2"/>
      <c r="F4" s="2"/>
      <c r="G4" s="2"/>
      <c r="H4" s="3"/>
      <c r="I4" s="3"/>
    </row>
    <row r="5" ht="25.5" spans="1:9">
      <c r="A5" s="5" t="s">
        <v>87</v>
      </c>
      <c r="B5" s="6"/>
      <c r="C5" s="7"/>
      <c r="D5" s="8" t="s">
        <v>88</v>
      </c>
      <c r="E5" s="8" t="s">
        <v>4</v>
      </c>
      <c r="F5" s="9" t="s">
        <v>5</v>
      </c>
      <c r="G5" s="9" t="s">
        <v>33</v>
      </c>
      <c r="H5" s="9" t="s">
        <v>34</v>
      </c>
      <c r="I5" s="9" t="s">
        <v>35</v>
      </c>
    </row>
    <row r="6" ht="25.5" spans="1:9">
      <c r="A6" s="10" t="s">
        <v>89</v>
      </c>
      <c r="B6" s="11"/>
      <c r="C6" s="12"/>
      <c r="D6" s="12" t="s">
        <v>90</v>
      </c>
      <c r="E6" s="13">
        <f t="shared" ref="E6:I6" si="0">E7</f>
        <v>34692.92</v>
      </c>
      <c r="F6" s="14">
        <v>41213.51</v>
      </c>
      <c r="G6" s="14">
        <f t="shared" si="0"/>
        <v>46870</v>
      </c>
      <c r="H6" s="14">
        <f t="shared" si="0"/>
        <v>49197</v>
      </c>
      <c r="I6" s="14">
        <f t="shared" si="0"/>
        <v>50188.42</v>
      </c>
    </row>
    <row r="7" ht="25.5" spans="1:9">
      <c r="A7" s="10" t="s">
        <v>91</v>
      </c>
      <c r="B7" s="11"/>
      <c r="C7" s="12"/>
      <c r="D7" s="12" t="s">
        <v>92</v>
      </c>
      <c r="E7" s="13">
        <f t="shared" ref="E7:I7" si="1">E8+E14+E18</f>
        <v>34692.92</v>
      </c>
      <c r="F7" s="14">
        <f t="shared" si="1"/>
        <v>41213.51</v>
      </c>
      <c r="G7" s="14">
        <f t="shared" si="1"/>
        <v>46870</v>
      </c>
      <c r="H7" s="14">
        <f>H8+H14+H18</f>
        <v>49197</v>
      </c>
      <c r="I7" s="14">
        <f t="shared" si="1"/>
        <v>50188.42</v>
      </c>
    </row>
    <row r="8" spans="1:9">
      <c r="A8" s="15" t="s">
        <v>93</v>
      </c>
      <c r="B8" s="16"/>
      <c r="C8" s="17"/>
      <c r="D8" s="17" t="s">
        <v>94</v>
      </c>
      <c r="E8" s="18">
        <f>E9+E13</f>
        <v>27394.55</v>
      </c>
      <c r="F8" s="19">
        <f>F9+F13</f>
        <v>32865</v>
      </c>
      <c r="G8" s="19">
        <f t="shared" ref="G8:I8" si="2">G9</f>
        <v>35935</v>
      </c>
      <c r="H8" s="19">
        <f>H9+H13</f>
        <v>37726</v>
      </c>
      <c r="I8" s="19">
        <f t="shared" si="2"/>
        <v>38488</v>
      </c>
    </row>
    <row r="9" spans="1:9">
      <c r="A9" s="20">
        <v>3</v>
      </c>
      <c r="B9" s="21"/>
      <c r="C9" s="22"/>
      <c r="D9" s="22" t="s">
        <v>44</v>
      </c>
      <c r="E9" s="13">
        <f>E10+E11+E12</f>
        <v>27108.35</v>
      </c>
      <c r="F9" s="14">
        <f>F10+F11+F12</f>
        <v>32200</v>
      </c>
      <c r="G9" s="14">
        <f t="shared" ref="G9:I9" si="3">SUM(G10:G13)</f>
        <v>35935</v>
      </c>
      <c r="H9" s="14">
        <f>H10+H11+H12</f>
        <v>36456</v>
      </c>
      <c r="I9" s="14">
        <f t="shared" si="3"/>
        <v>38488</v>
      </c>
    </row>
    <row r="10" spans="1:9">
      <c r="A10" s="23">
        <v>31</v>
      </c>
      <c r="B10" s="24"/>
      <c r="C10" s="25"/>
      <c r="D10" s="22" t="s">
        <v>45</v>
      </c>
      <c r="E10" s="13">
        <v>21592.17</v>
      </c>
      <c r="F10" s="14">
        <v>25400</v>
      </c>
      <c r="G10" s="14">
        <v>29720</v>
      </c>
      <c r="H10" s="14">
        <v>31206</v>
      </c>
      <c r="I10" s="14">
        <v>31829</v>
      </c>
    </row>
    <row r="11" spans="1:9">
      <c r="A11" s="23">
        <v>32</v>
      </c>
      <c r="B11" s="24"/>
      <c r="C11" s="25"/>
      <c r="D11" s="22" t="s">
        <v>46</v>
      </c>
      <c r="E11" s="13">
        <v>5253.35</v>
      </c>
      <c r="F11" s="14">
        <v>6500</v>
      </c>
      <c r="G11" s="14">
        <v>4700</v>
      </c>
      <c r="H11" s="14">
        <v>4935</v>
      </c>
      <c r="I11" s="14">
        <v>5039</v>
      </c>
    </row>
    <row r="12" spans="1:9">
      <c r="A12" s="23">
        <v>34</v>
      </c>
      <c r="B12" s="24"/>
      <c r="C12" s="25"/>
      <c r="D12" s="22" t="s">
        <v>47</v>
      </c>
      <c r="E12" s="13">
        <v>262.83</v>
      </c>
      <c r="F12" s="14">
        <v>300</v>
      </c>
      <c r="G12" s="14">
        <v>300</v>
      </c>
      <c r="H12" s="14">
        <v>315</v>
      </c>
      <c r="I12" s="14">
        <v>320</v>
      </c>
    </row>
    <row r="13" ht="25.5" spans="1:9">
      <c r="A13" s="23">
        <v>42</v>
      </c>
      <c r="B13" s="24"/>
      <c r="C13" s="25"/>
      <c r="D13" s="22" t="s">
        <v>95</v>
      </c>
      <c r="E13" s="13">
        <v>286.2</v>
      </c>
      <c r="F13" s="14">
        <v>665</v>
      </c>
      <c r="G13" s="14">
        <v>1215</v>
      </c>
      <c r="H13" s="14">
        <v>1270</v>
      </c>
      <c r="I13" s="14">
        <v>1300</v>
      </c>
    </row>
    <row r="14" customHeight="1" spans="1:9">
      <c r="A14" s="15" t="s">
        <v>96</v>
      </c>
      <c r="B14" s="16"/>
      <c r="C14" s="17"/>
      <c r="D14" s="17" t="s">
        <v>97</v>
      </c>
      <c r="E14" s="18">
        <f t="shared" ref="E14:I14" si="4">E15</f>
        <v>68.37</v>
      </c>
      <c r="F14" s="19">
        <v>250</v>
      </c>
      <c r="G14" s="19">
        <f t="shared" si="4"/>
        <v>250</v>
      </c>
      <c r="H14" s="19">
        <f t="shared" si="4"/>
        <v>260</v>
      </c>
      <c r="I14" s="19">
        <f>I15+I16</f>
        <v>265.2</v>
      </c>
    </row>
    <row r="15" spans="1:9">
      <c r="A15" s="20">
        <v>3</v>
      </c>
      <c r="B15" s="21"/>
      <c r="C15" s="22"/>
      <c r="D15" s="22" t="s">
        <v>44</v>
      </c>
      <c r="E15" s="13">
        <f>E16+E17</f>
        <v>68.37</v>
      </c>
      <c r="F15" s="14">
        <v>100</v>
      </c>
      <c r="G15" s="14">
        <v>250</v>
      </c>
      <c r="H15" s="14">
        <v>260</v>
      </c>
      <c r="I15" s="14">
        <v>107.1</v>
      </c>
    </row>
    <row r="16" spans="1:9">
      <c r="A16" s="23">
        <v>32</v>
      </c>
      <c r="B16" s="24"/>
      <c r="C16" s="25"/>
      <c r="D16" s="22" t="s">
        <v>46</v>
      </c>
      <c r="E16" s="13">
        <v>68.37</v>
      </c>
      <c r="F16" s="14">
        <v>100</v>
      </c>
      <c r="G16" s="14">
        <v>250</v>
      </c>
      <c r="H16" s="14">
        <v>260</v>
      </c>
      <c r="I16" s="14">
        <v>158.1</v>
      </c>
    </row>
    <row r="17" spans="1:9">
      <c r="A17" s="23">
        <v>34</v>
      </c>
      <c r="B17" s="24"/>
      <c r="C17" s="25"/>
      <c r="D17" s="22" t="s">
        <v>47</v>
      </c>
      <c r="E17" s="13"/>
      <c r="F17" s="14">
        <v>150</v>
      </c>
      <c r="G17" s="14"/>
      <c r="H17" s="14"/>
      <c r="I17" s="14"/>
    </row>
    <row r="18" customHeight="1" spans="1:9">
      <c r="A18" s="15" t="s">
        <v>98</v>
      </c>
      <c r="B18" s="16"/>
      <c r="C18" s="17"/>
      <c r="D18" s="17" t="s">
        <v>99</v>
      </c>
      <c r="E18" s="18">
        <f t="shared" ref="E18:I18" si="5">E19</f>
        <v>7230</v>
      </c>
      <c r="F18" s="19">
        <f t="shared" si="5"/>
        <v>8098.51</v>
      </c>
      <c r="G18" s="19">
        <f t="shared" si="5"/>
        <v>10685</v>
      </c>
      <c r="H18" s="19">
        <f t="shared" si="5"/>
        <v>11211</v>
      </c>
      <c r="I18" s="19">
        <f t="shared" si="5"/>
        <v>11435.22</v>
      </c>
    </row>
    <row r="19" ht="25.5" spans="1:9">
      <c r="A19" s="20">
        <v>4</v>
      </c>
      <c r="B19" s="21"/>
      <c r="C19" s="22"/>
      <c r="D19" s="22" t="s">
        <v>48</v>
      </c>
      <c r="E19" s="13">
        <f>E20</f>
        <v>7230</v>
      </c>
      <c r="F19" s="14">
        <f>F20</f>
        <v>8098.51</v>
      </c>
      <c r="G19" s="14">
        <v>10685</v>
      </c>
      <c r="H19" s="14">
        <v>11211</v>
      </c>
      <c r="I19" s="14">
        <v>11435.22</v>
      </c>
    </row>
    <row r="20" ht="25.5" spans="1:9">
      <c r="A20" s="23">
        <v>42</v>
      </c>
      <c r="B20" s="24"/>
      <c r="C20" s="25"/>
      <c r="D20" s="22" t="s">
        <v>95</v>
      </c>
      <c r="E20" s="13">
        <v>7230</v>
      </c>
      <c r="F20" s="14">
        <v>8098.51</v>
      </c>
      <c r="G20" s="14">
        <v>10685</v>
      </c>
      <c r="H20" s="14">
        <v>11211</v>
      </c>
      <c r="I20" s="14">
        <v>11435.22</v>
      </c>
    </row>
  </sheetData>
  <mergeCells count="15">
    <mergeCell ref="A1:I1"/>
    <mergeCell ref="A3:I3"/>
    <mergeCell ref="A5:C5"/>
    <mergeCell ref="A6:C6"/>
    <mergeCell ref="A7:C7"/>
    <mergeCell ref="A8:C8"/>
    <mergeCell ref="A9:C9"/>
    <mergeCell ref="A10:C10"/>
    <mergeCell ref="A11:C11"/>
    <mergeCell ref="A14:C14"/>
    <mergeCell ref="A15:C15"/>
    <mergeCell ref="A16:C16"/>
    <mergeCell ref="A18:C18"/>
    <mergeCell ref="A19:C19"/>
    <mergeCell ref="A20:C20"/>
  </mergeCells>
  <pageMargins left="0.7" right="0.7" top="0.75" bottom="0.75" header="0.3" footer="0.3"/>
  <pageSetup paperSize="9" scale="7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Narodna knjiznica</cp:lastModifiedBy>
  <dcterms:created xsi:type="dcterms:W3CDTF">2022-08-12T12:51:00Z</dcterms:created>
  <cp:lastPrinted>2024-01-30T13:27:00Z</cp:lastPrinted>
  <dcterms:modified xsi:type="dcterms:W3CDTF">2026-03-27T09:29:18Z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4E495CAE05D24037924936B697B22AC6_13</vt:lpwstr>
  </property>
  <property fmtid="{D5CDD505-2E9C-101B-9397-08002B2CF9AE}" pid="3" name="KSOProductBuildVer">
    <vt:lpwstr>1033-12.2.0.22549</vt:lpwstr>
  </property>
</Properties>
</file>