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260" windowHeight="9960" activeTab="0"/>
  </bookViews>
  <sheets>
    <sheet name="Radovi" sheetId="1" r:id="rId1"/>
  </sheets>
  <definedNames>
    <definedName name="_xlnm.Print_Area" localSheetId="0">'Radovi'!$A$1:$F$208</definedName>
    <definedName name="_xlnm.Print_Area" localSheetId="0">'Radovi'!$A$1:$F$168</definedName>
  </definedNames>
  <calcPr fullCalcOnLoad="1"/>
</workbook>
</file>

<file path=xl/sharedStrings.xml><?xml version="1.0" encoding="utf-8"?>
<sst xmlns="http://schemas.openxmlformats.org/spreadsheetml/2006/main" count="244" uniqueCount="166">
  <si>
    <t>1.</t>
  </si>
  <si>
    <t>1.1.</t>
  </si>
  <si>
    <t>komplet</t>
  </si>
  <si>
    <t>m3</t>
  </si>
  <si>
    <t>m2</t>
  </si>
  <si>
    <t>UKUPNO:</t>
  </si>
  <si>
    <t>1.2.</t>
  </si>
  <si>
    <t>kg</t>
  </si>
  <si>
    <t>1.4.</t>
  </si>
  <si>
    <t>m1</t>
  </si>
  <si>
    <t>kom</t>
  </si>
  <si>
    <t>2.</t>
  </si>
  <si>
    <t>2.1.</t>
  </si>
  <si>
    <t>2.2.</t>
  </si>
  <si>
    <t>2.3.</t>
  </si>
  <si>
    <t>2.4.</t>
  </si>
  <si>
    <t>2.5.</t>
  </si>
  <si>
    <t>2.6.</t>
  </si>
  <si>
    <t>2.7.</t>
  </si>
  <si>
    <t>2.8.</t>
  </si>
  <si>
    <t>REKAPITULACIJA</t>
  </si>
  <si>
    <t>1.5.</t>
  </si>
  <si>
    <t>1.6.</t>
  </si>
  <si>
    <t>1.7.</t>
  </si>
  <si>
    <t>1.8.</t>
  </si>
  <si>
    <t>Nabava, dobava i ugradnja novih LED rasvjetnih tijela sa ugradnjom i spajanjem na postojeću instalaciju, min. lumena 1800.</t>
  </si>
  <si>
    <t xml:space="preserve">Nabava, dobava i ugradnja podnih keramičkih pločica uključivo fugiranje i postava sokla koji se obračunava 1m1/0,3m2. </t>
  </si>
  <si>
    <t>Planiranje terena nakon sanacije temelja.</t>
  </si>
  <si>
    <t>2.9.</t>
  </si>
  <si>
    <t>Uklanjanje betonske pasice oko objekta širine do 80 cm sa odvozom i zbrinjavanjem otpadnog materijala na deponiji.</t>
  </si>
  <si>
    <t>Dobava i ugradnja rebraste armature rebraste B500B u temelje.</t>
  </si>
  <si>
    <t>- beton C25/30</t>
  </si>
  <si>
    <t>- oplata</t>
  </si>
  <si>
    <t>Obijanje žbuke i zidarska obrada vanjskih zidova sa pripremom (sloj žbuke sa rabic pletivom fiksiranim u postojeći zid čavlima ili vijcima) za postavljanje vanjske toplinske izolacije na zidova oštećene vlagom i lošim materijalom. U cijenu uključeni svi radovi, materijali, odvoz i zbrinjavanje otpadnog materijala. Obračun po m2 izvedene površine.</t>
  </si>
  <si>
    <t>Nabava, dobava i ugradnja dimnjaka za izlaz dimnih plinova, svijetlog otvora ∅250 mm, s dimovodnom cijevi od tehničke keramike i toplinskom izolacijom. Ukupna visina dimnjaka do 8,00 m. Orginalni komplet je sastavljen od:
element baze, adaptera, priključnog kompleta za spoj peći na kruto gorivo 1 komad,  posude za kondenzat, potrebnog broja produžnih cijevi s distancerima, dimovodne kape, obujmica, te ostali spojni, ovjesni i brtveni pribor i materijal. Odvod za kondenzat za odvođenje otpadne vode izraditi na licu mjesta. Sustav kompletirati po izmjeri na licu mjesta. Ugradnja prema smjernicama proizvođača. Po izvedbi dimovodne instalacije od nadležnog dimnjačara ishoditi atest o ispravnosti saniranog dimnjaka i spojnog dimovoda. U cijenu uključiti i potrebne izrade otvora kroz strop i krov, temelj, radove iskopa za ugradnju temelja, opšav iznad krova i sve potrebne materijale i radove za kompletan završetak stavke.</t>
  </si>
  <si>
    <t>Zaštita lazurnim premazom podglede krovnih streha i drvene građe, te nadstrešnice kod ulaza. U cijenu uključiti sav potreban rad, materijal i  skele i sve ostalo za kompletno dovršenje stavke.</t>
  </si>
  <si>
    <t>Dobava i ugradnja betona C25/30 za ugradnju u temelje sa kampadnom izvedbom.</t>
  </si>
  <si>
    <t>Nabava, dobava i ugradnja betona C25/30 u debljini od 10 cm armiranog mrežom Q-257, u širini od 1 m uz objekt sa padom prema okolnom terenu. Betonsku ploču je potrebno na svaka 2 m dilatirati. Obračun po m2 izvedene betonske ploče oko objekta.</t>
  </si>
  <si>
    <t>Demontaža i ponovna montaža krovnih oluka nakon izrade fasade sa nabavom i postavom novih obujmica za prihvat vertikalnih oluka nakon bojanja fasade. Uključivo sve potrebne skele. Obračun po m1.</t>
  </si>
  <si>
    <t xml:space="preserve">Nabava, dobava i ugradnja otklopno zaokretnog bijelog PVC prozora sa dvostrukim ostakljenjem max. Uw=1,40 W/m2K, dimenzija  min. 60x80 cm </t>
  </si>
  <si>
    <t>Izvedba kontaktne toplinske fasade kao povezanog sustava za vanjsku toplinsku izolaciju (ETICS) na vanjskim zidovima od blok opeke / betona.</t>
  </si>
  <si>
    <t>Špalete otvora obložiti termoizolacijom d = 2 ili 3 cm.</t>
  </si>
  <si>
    <t xml:space="preserve">Na zabatima izolaciju produžiti preko zida do  oplate pokrova, te kose završetke zabatnih zidova obložiti izolacijom debljine 2 cm. </t>
  </si>
  <si>
    <t>Kod zona zidova izloženih mehaničkom oštećenju, na uglovima i slobodnim rubovima potrebno je dodatno armiranje žičanom mrežicom ili alkalno otpornom  karbonskom mrežicom za povećanu mehaničku čvrstoću obloge, što treba ukalkulirati u jediničnu cijenu.</t>
  </si>
  <si>
    <t>Završni sloj fasadni premaz obračunat je u zasebnoj stavci.</t>
  </si>
  <si>
    <t>U cijenu stavke uključiti sve potrebne radove i materijale.</t>
  </si>
  <si>
    <t xml:space="preserve">Izrada u svemu prema detaljima i uputstvima proizvođača, s ugradnjom Al ili PVC rubnih profila i špaletnih elemenata oko otvora prozora i vrata, koristeći sustav provjerenih proizvođača. </t>
  </si>
  <si>
    <t>(Svi dijelovi kompaktnog fasadnog sustava moraju biti od istog proizvođača)
U jediničnu cijenu ulaze oba sloja, uključivo svi završeci, obloge špaleta (toplinski mostovi) i priključci na okvire fasadnih otvora, okapni profili na ožbukanim horizontalnim rubovima.</t>
  </si>
  <si>
    <t>Obračun po m2 fasadne obloge i polimer cementne žbuke.</t>
  </si>
  <si>
    <t>U obračunu su odbijene površine otvora veće od 3 m2.</t>
  </si>
  <si>
    <t>Izolacija se sastoji od slojeva (gledano od zida prema van):
-  fasadne ploče ekspandiranog polistirena (EPS) debljine 10 cm,
- polimercementno ljepilo armirano alkalnootpornom staklenom mrežicom (1800 kg/m3) sa odgovarajućom završnom fasadnom žbukom, prema uputama proizvođača odabranog fasadnog sustava, debljine 0,2 cm.</t>
  </si>
  <si>
    <t>Fasadne ploče ekspandiranog polistirena se polažu lijepljenjem građevinskim ljepilom na zid i dodatno se učvršćuju plastičnim pričvrsnicama sa širokom glavom (min. 5 kom. po ploči). Ploče se postavljaju iznad sokla, s ugradnjom osnovnog rubnog Al profila koji treba obračunati u jediničnu cijenu.</t>
  </si>
  <si>
    <t xml:space="preserve">Izvedba polimercementne žbuke armirane alkalno otpornom mrežicom, preko položene toplinske izolacije od EPS-a.  </t>
  </si>
  <si>
    <t xml:space="preserve"> - ekspandirani polistiren (EPS) 10,00 cm</t>
  </si>
  <si>
    <t>Izvedba kontaktne toplinske fasade obloge dimnjaka i istaka toplinskom izolacijom od fasadne ploče mineralne vune debljine 5 cm.</t>
  </si>
  <si>
    <t>Ostalo sve isto kao prethodna stavka.</t>
  </si>
  <si>
    <r>
      <t xml:space="preserve">Izvedba </t>
    </r>
    <r>
      <rPr>
        <b/>
        <sz val="10"/>
        <rFont val="Arial Narrow"/>
        <family val="2"/>
      </rPr>
      <t>završne</t>
    </r>
    <r>
      <rPr>
        <sz val="10"/>
        <rFont val="Arial Narrow"/>
        <family val="2"/>
      </rPr>
      <t xml:space="preserve"> tankoslojne, fasadne akrilne žbuke na impregnatu, debljine do 2 mm, na zidovima pročelja  i na podgledu preko polimercementne žbuke armirane alkalno otpornom mrežicom i preko produžne žbuke.
Spojeve toplinske fasade i produžne žbuke odgovarajuće obraditi prema uputama proizvođača kompaktnog fasadnog sustava.
Žbuka je u bijeloj i maslinastoj boji. Izvedba u svemu prema uputstvu proizvođača. Obračun po m2 završne fasadne žbuke.</t>
    </r>
  </si>
  <si>
    <t>Fasadna skela</t>
  </si>
  <si>
    <t xml:space="preserve">Izrada, dobava, montaža, demontaža i otprema nakon izvršenih radova, fasadne skele od bešavnih čeličnih cijevi, sa svim ukrućenjima, potporama, ogradama, mostovima, prilazima i slično. </t>
  </si>
  <si>
    <t xml:space="preserve">Skela se izvodi za sve učesnike u gradnji i ne može se posebno naplaćivati. Glavni izvođač radova dužan je koordinirati sve izvođače radova kako bi se svi radovi izveli u roku koji je predviđen za skelu. </t>
  </si>
  <si>
    <t>Skela izvedena prema pravilima struke i važećim mjerama zaštite na radu i osiguranjima. Uključivo radne platforme i zaštitne ograde, sva potrebna ukrućenja i sidrenja.</t>
  </si>
  <si>
    <t>Podloga na koju se postavlja fasadna skela mora biti čvsta i stabilna.</t>
  </si>
  <si>
    <t>Cijenom je obuhvaćena i dobava, te prema potrebi postava na vanjski dio skele, jutenih ili plastificiranih traka kao zaštita od pada predmeta, prašenja i sl. Trake se međusobno vežu i fiksiraju na nosivu konstrukciju skele.</t>
  </si>
  <si>
    <t>Prije izvedbe skele izvođač je dužan izraditi projekt i statički proračun skele sa svim mjerama zaštite radnika.</t>
  </si>
  <si>
    <t>Nakon postavljanja skele izvoditelj je dužan načiniti montažni nacrt i dati na potvrdu nadzornom inženjeru i građevinskom inspektoru.</t>
  </si>
  <si>
    <t>Cijena uključuje i amortizaciju skele.</t>
  </si>
  <si>
    <r>
      <t>Obračun po m</t>
    </r>
    <r>
      <rPr>
        <vertAlign val="superscript"/>
        <sz val="10"/>
        <rFont val="Arial Narrow"/>
        <family val="2"/>
      </rPr>
      <t>2</t>
    </r>
    <r>
      <rPr>
        <sz val="10"/>
        <rFont val="Arial Narrow"/>
        <family val="2"/>
      </rPr>
      <t xml:space="preserve"> vertikalne projekcije.</t>
    </r>
  </si>
  <si>
    <t>Bojanje zidova poludisperzivnim bojama prema ton karti ponuditelja. Po potrebi pripremiti oblogu za bojanje. Obračun po m2 izvedene površine.</t>
  </si>
  <si>
    <t>Nabava, dobava i ugradnja bitumenske ljepenke V4 na pod prizemlja sa preklopom od 10 cm uključenim tlocrtnu površinu i neće se posebno obračunavati, te nanošenje recitola prije polaganja ljepenke. Obračun po m2 izvedene površine.</t>
  </si>
  <si>
    <t xml:space="preserve">Uklanjanje postojećih zidnih keramičkih pločica i uklanjanje ljepila ispod keramičkih pločica do razine omogućavanja lijepljenja novih keramičkih pločica, sa potrebnim zidarskim radovima pripreme podloge za postavljanje novih keramičkih pločica koje su obračunate u drugoj stavci. Stavka uključuje kompletan rad i materijal potreban za završetak stavke i utovar, odvoz i trajno zbrinjavanje otpadnog materijala na deponiju na udaljenosti do 20 km. </t>
  </si>
  <si>
    <t>Izrada šliceva u postojećim zidovima za elektro kablove, vodovodne i kanalizacijske instalacije. U cijenu je uključeno izrada šlica dovoljnog za ugradnju proturne cijevi za kabel koja je također uključena u cijenu stavke te zatvaranje istih nakon montaže proturnih cijevi sa žbukom pripremljeno za lijepljenje keramičkih pločica ili gletanje i bojanje zidova. Obračun po m1 izvedenog šlica.</t>
  </si>
  <si>
    <t>Obijanje i zidarska obrada sa žbukanjem unutarnjih zidova sa dodatkom za vodonepropusnost u podnožju oštećenih vlagom sa pripremom za ličenje. U cijenu uključeni svi radovi, materijali, odvoz i zbrinjavanje otpadnog materijala. Obračun po m2 izvedene površine.</t>
  </si>
  <si>
    <t>Dobava i ugradnja betona C25/30 u betonski nadtemelj sa izradom jednostruke oplate uz postojeći temelj, završnu plohu zidarski obraditi jer ostaje kao vidljiva bez nanošenja fasade na istu.</t>
  </si>
  <si>
    <t>Nabava, dobava i ugradnja vanjskih i unutarnih kamenih klupčica od granita debljine min. 2,00 cm širine do 4 cm.</t>
  </si>
  <si>
    <t>Nabava, dobava i ugradnja električnog bojlera do 80l sa svim spojnim elementima cijevima, kutnim elementima, za spoj na vodovodnu mrežu i električnu energiju.</t>
  </si>
  <si>
    <t>Dobava i montaža višeslojnih PPR vodovodnih cijevi za radni tlak PN 10 bara i maksimalnu temperaturu 95 ° C.
Cijevi se ugrađuju za hladnu i toplu vodu u građevini.
U jediničnu cijenu uračunati dobavu i montažu cijevi, sav potreban sitan pribor, spojni materijal i fazonske komade, pres fitinge, priključna koljena i montažne elemente za mješalice i slavine kao i sav potreban materijal i pribor za montažu cijevi s pričvršćivanjem, ovisno o mjestu montaže ( kuke, konzole, ovjesi i slično ).
Sav ugrađeni materijal i pribor mora imati odgovarajuće ateste i biti od istog proizvođača, a ugradnja se mora izvoditi isključivo po uputstvima proizvođača.</t>
  </si>
  <si>
    <t>a/  f 20 mm</t>
  </si>
  <si>
    <t>b/  f 25 mm</t>
  </si>
  <si>
    <t>Dobava i montaža toplinske izolacije cijevi položenih u pod i zid, navlakama iz filca s plastičnom vodonepropusnom zaštitom.</t>
  </si>
  <si>
    <t>Dobava i montaža zapornih kutnih ventila sa kromiranom rozetom. Ventil se ugrađuje u zid pred svakim izljevnim mjestom posebno za hladnu, a posebno za toplu vodu kod spoja na umivaonik sa stojećom mješalicom, pisoar, vodokotlić, te sudoper.</t>
  </si>
  <si>
    <t xml:space="preserve">Ø 20 mm              </t>
  </si>
  <si>
    <t>Nabava, dobava, prijenos i montaža PVC SN  4 odvodnih cijevi, za vertikalne i horizontalne razvode te priključke sanitarnih predmeta u podu i/ili zidu, s utičnim spajanjem. Stavka uključuje i fazonske komade te potreban pričvrsni pribor i originalne gumene uloške. U cijenu je također uključen sav spojni materijal za spajanje na postojeću instalaciju i ostalo za kvalitetnu montažu do potpune gotovosti.</t>
  </si>
  <si>
    <t>min. DN   50 mm</t>
  </si>
  <si>
    <t>min. DN 100 mm</t>
  </si>
  <si>
    <t xml:space="preserve">Isporučiti materijal i izvesti rasvjetno mjesto vodičem PP00Y 3x1.5 mm2 do 4x1.5 mm2  uvučenim u plastične fleksibilne cijevi CS20 položene pod  žbuku s izradom šlica u zidu od opeke i završnu obradu gotovom žbukom nakon, komplet sa svim potrebnim spojnim i montažnim materijalom. Prosječna duljina voda je 10 m.
</t>
  </si>
  <si>
    <t>Nabava, dobava i ugradnja na zid tipkalo 10A,250V, okvir 2M bijeli univerzalni nosač okvira s pandžama 1 struki, kutija ugradna 2M PZ za ugradnju u zidove, komplet sa svim potrebnim spojnim i montažnim materijalom i demontažom postojećeg tipkala i kutije.</t>
  </si>
  <si>
    <t>Nabava, dobava i ugradnja na zid dvopolnu priključnicu s kontaktom za zaštitno uzemljenje i sa zaklopcem kontakata 16A, 250V bijela, okvir 2M bijeli, nosivi okvir 2M, kutija ugradna 2M PZ za ugradnju u zidove, komplet sa svim potrebnim spojnim i montažnim materijalom i demontažom postjeće priključnice i kutije.</t>
  </si>
  <si>
    <t>Isporučiti materijal i izvesti mjesto za uključivanje rasvjete vodičem PP00Y 3x1.5 mm2 do 5x1.5 mm2  uvučenim u plastične fleksibilne cijevi CS20 položene pod  žbuku s izradom šlica u zidu od opeke i završnu obradu gotovom žbukom nakon, komplet sa svim potrebnim spojnim i montažnim materijalom. Prosječna duljina voda je 20 m.</t>
  </si>
  <si>
    <t>Prijava električne instalacije, ispitivanje, mjerenje, te izrada odgovarajućih protokola.</t>
  </si>
  <si>
    <t>Izmještanje postojećeg hidrofora iz kupaonice na poziciju udaljenu do 12 metara (na poziciju ispod stepenica za potkrovlje) sa svim potrebnim izmještanjem napajanja, vodovodnih cijevi i svih priključaka sa svim potrebnim štemanjima, bušenjima i ostalim potrebnim radovima i materijalima.</t>
  </si>
  <si>
    <t xml:space="preserve">PRIPREMNI RADOVI </t>
  </si>
  <si>
    <t>ZIDARSKI RADOVI</t>
  </si>
  <si>
    <t>4.</t>
  </si>
  <si>
    <t>GIPS-KARTONSKI RADOVI</t>
  </si>
  <si>
    <t>IZOLATERSKI I FASADERSKI RADOVI</t>
  </si>
  <si>
    <t>KERAMIČARSKI I KAMENOREZAČKI RADOVI</t>
  </si>
  <si>
    <t>Nabava, dobava i ugradnja zidnih keramičkih pločica za postavu u prostorije sanitarni čvor visine do stropa i kuhinju visine do 1,60 m sa svim kutnim i opšavnim lajsnama. Obračun po m2 postavljenih keramičkih pločica.</t>
  </si>
  <si>
    <t>STOLARSKI I BRAVARSKI RADOVI</t>
  </si>
  <si>
    <t>Izrada, doprema i montaža PVC punih jednokrilnih zaokretnih vrata dimenzija do 80x210 cm. 
Ugradnja u zid od gipskartona debljine do d=15 cm.
Vratno krilo izrađuje se od PVC profila. 
Uključivo cilindar sa rozetama i sa 3 ključa. 
Vratno krilo i dovratnik u bijeloj boji.
U cijenu uključiti izradu, transport do gradilišta, ugradnju, sav potreban okov (kvake, brave, ključeve,pante i dr.), brtvljenje, pur pjenu, vijke i dr. Također uključiti i obostranu obradu špaleta nakon ugradnje sa završnom oblogom prema postojećoj.
Sve dimenzije uzeti na licu mjesta.</t>
  </si>
  <si>
    <t>SOBOSLIKARSKI I LIČILAČKI RADOVI</t>
  </si>
  <si>
    <t>VODOVOD I KANALIZACIJA</t>
  </si>
  <si>
    <t>ELEKTROINSTALACIJE</t>
  </si>
  <si>
    <t>1.3.</t>
  </si>
  <si>
    <t>GRAĐEVINSKO-OBRTNIČKI RADOVI, VODOVOD I KANALIZACIJA I ELEKTROINSTALATERSKI RADOVI</t>
  </si>
  <si>
    <t>3.</t>
  </si>
  <si>
    <t>3.1.</t>
  </si>
  <si>
    <t>4.1.</t>
  </si>
  <si>
    <t>4.2.</t>
  </si>
  <si>
    <t>4.3.</t>
  </si>
  <si>
    <t>4.4.</t>
  </si>
  <si>
    <t>5.</t>
  </si>
  <si>
    <t>5.1.</t>
  </si>
  <si>
    <t>5.2.</t>
  </si>
  <si>
    <t>5.3.</t>
  </si>
  <si>
    <t>6.</t>
  </si>
  <si>
    <t>6.1.</t>
  </si>
  <si>
    <t>6.2.</t>
  </si>
  <si>
    <t>7.</t>
  </si>
  <si>
    <t>7.1.</t>
  </si>
  <si>
    <t>7.2.</t>
  </si>
  <si>
    <t>7.3.</t>
  </si>
  <si>
    <t>8.</t>
  </si>
  <si>
    <t>8.1.</t>
  </si>
  <si>
    <t>8.2.</t>
  </si>
  <si>
    <t>8.3.</t>
  </si>
  <si>
    <t>8.4.</t>
  </si>
  <si>
    <t>8.5.</t>
  </si>
  <si>
    <t>8.6.</t>
  </si>
  <si>
    <t>8.7.</t>
  </si>
  <si>
    <t>8.8.</t>
  </si>
  <si>
    <t>9.</t>
  </si>
  <si>
    <t>9.1.</t>
  </si>
  <si>
    <t>9.2.</t>
  </si>
  <si>
    <t>9.3.</t>
  </si>
  <si>
    <t>9.4.</t>
  </si>
  <si>
    <t>9.5.</t>
  </si>
  <si>
    <t>9.6.</t>
  </si>
  <si>
    <t>Uklanjanje postojećeg unutarnjeg drvenog jednokrakog stubišta prema potkrovlju sa odvozom ne deponiju.</t>
  </si>
  <si>
    <t>6.3.</t>
  </si>
  <si>
    <t>Nabava, dobava i ugradnja stepeništa za pristup potkrovlju. Konstrukcija stepeništa se sastoji od čeličnih cijevi bojanih u crnu boju, te drvenih lakiranih gazišta od dasaka debljine min. 3 cm. Konstrukcija se fiksira u pod. Stepenište se postavlja u L oblik, sa približno 18 gazišta širine 80 cm. U stavku uključena i izrada sheme postavljenja i nacrta sa dostavom na odobrenje investitoru prije izrade.</t>
  </si>
  <si>
    <t>Dobava materijala, izrada i postava pregradnih zidova ukupne debljine d=10,00cm, sastavljen od obostrano postavljene dvostruke vlagootporne gipskartonske ploče 2x1,25 cm, ovješene na metalne potkonstrukcije sa ispunom od 5 cm mineralne vune. U cijenu uključiti postavu gumenog podloška za sprečavanje prenošenja vibracija, sav potreban pomoćni i vezni materijal, bandažiranje svih spojeva gletanjem i ljepilo, te brušenje spremno za bojanje. U cijenu uključena i izrada ojačanja konstrukcije i potkonstrukcije, potkonstrukcije otvora (uključivo metalne profile oko otvora), svi prodori, obrade otvora i ostalog do završetka stavke. Obavezna izvedba prema uputama proizvođača i pravilima struke. Sve komplet. Postava do visine 3 metra, skela uključena u cijenu stavke. Obračun po m2.</t>
  </si>
  <si>
    <t>Izrada betonske kape na postojećem dimnjaku sa žbukanjem postojećeg dimnjaka.</t>
  </si>
  <si>
    <t>Ručni iskop oko i ispod temelja zbog stabilizacije tla sa odvozom na deponiju - obavezna kampadna izvedba. Obračun po m3</t>
  </si>
  <si>
    <t>Demontaža postojeće instalacije odvoda i vode od sanitarnih uređaja do vertikala, koja se ukida ili zamjenjuje. U cijenu uključen sav rad i materijal te odvoz na deponiju. Obračun po m1 stvarno demontiranih cijevi.</t>
  </si>
  <si>
    <t xml:space="preserve">Dobava materijala i bojanje zidova lateks bojama u 2 premaza visine do 1,50 m, uključivo sve ostale predradnje i impregnaciju. U cijenu uključiti bandažiranje i obradu svih spojeva zidova međusobno, spojeva zidova i stropova, spojeva između različite boje nazidovima te svih drugih spojeva te impregnaciju. Periva boja u tonu iz karte proizvođača ili RAL karte, prema izboru naručitelja. Jedinična cijena obuhvaća sav potreban rad, materijal i radnu skelu za visinu prostorije do pune gotovosti. Obračun po m². </t>
  </si>
  <si>
    <t>OSTALI RADOVI</t>
  </si>
  <si>
    <t>10.</t>
  </si>
  <si>
    <t>10.1.</t>
  </si>
  <si>
    <t>Nabava, dobava i ugradnja kamina snage ložišta min. 16 kW, sa ložištem minimalne površine 650x500 mm, sa jednom ostakljenom stranom ložišta (prednjom), i promjerom dimovoda od min. 200 mm. Ložište je potrebno postaviti na betonsko postolje i obzidati punom opekom sa ostaljenjem ventilacijskih otvora iznad ložišta prema uputama proizvođača ložišta. Ispred kamina postaviti klupčicu od crnog granita debljine min. 3 cm, uz kamin postaviti i pribor za ložište. Obračun po kompletu dovršenog kamina.</t>
  </si>
  <si>
    <t>Izrada jednostruke obloge WC konzolnog elementa sa vlagootpornim gispkartonskim pločama, pregletanom, bandažiranom, spremno za bojanje.</t>
  </si>
  <si>
    <t>Nabava, dobava i ugradnja vanjskih protukliznih pločica i postavljanje na vanjski podest, vanjske stepenice i čela podesta na fleksibilno ljepilo sa fugiranje. Obračun po m2 izvedenog opločenja.</t>
  </si>
  <si>
    <t xml:space="preserve">Demontaža i ponovna montaža rasvjetnih tijela,  prilikom uklanjanja i izrade novog stropa i zidnih ploča. Obračun po komadu utičnice, prekidača i rasvjetnog tijela. </t>
  </si>
  <si>
    <t>Dobava i izvedba cementnog estriha armiranog polipropilenskim vlaknima u debljini do 6 cm. Estrih se izvodi od morta spravljenog od sipine granulacije 0-4 mm, proizveden mješalicom s prinudnim mješanjem. Površinska obrada mora biti horizontalna i dobro zaglađena. Stavka također uključuje sve vertikalne i horizontalne transporte te vezanje za postojeću podlogu. Obračun po m2 izvedenog estriha.</t>
  </si>
  <si>
    <t>3.2.</t>
  </si>
  <si>
    <t>SVEUKUPNO (EUR):</t>
  </si>
  <si>
    <t>PDV 25% (EUR):</t>
  </si>
  <si>
    <t>UKUPNO (EUR):</t>
  </si>
  <si>
    <t>9.7.</t>
  </si>
  <si>
    <t>5.4.</t>
  </si>
  <si>
    <t>4.5.</t>
  </si>
  <si>
    <t>Dobava, prijenos i montaža kompletnog WC-a,  koji se sastoji od:
-konzolne keramičke  WC školjke
-daske s poklopcem bijele boje, sa "soft close" tehnologijom. 
-montažnog instalacijskog elementa za WC školjku visine ugradnje min. 112 cm  s niskošumnim ugradbenim vodokotlićem za 6/3l ispiranje.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i odgovarajuća metalna tipka s dodatnim fiksiranjem.
- zidnog nosača od inoxa s WC četkom
- držača toalet papira od inoxa.
Obračun po kompletu.</t>
  </si>
  <si>
    <t>Dobava i montaža umivaonika prvoklasne proizvodnje u bijeloj boji, sve komplet gotovo i funkcionalno sadrži:
- umivaonik iz prvoklasnog sanitarnog porculana
- jednoručna stojeća armatura za umivaonik sa priključkom na hladnu i toplu vodu, kromirana, sa priključkom na toplu i hladnu vodu sa 
- dva gibljiva priključna crijeva sa zaštitom od povratnog udara i sitom protiv nečistoća i dva kuglasta zidna ventila ø 15 mm
- perlator sa graničnikom protoka
samočisteći sifon za umivaonik iz PP sa priključnom cijevi i rozetom, izvana kromiran
- sav potreban pribor za spoj na odvod, dovod i za montažu.
Umivaonik veličine min. 55 x 45 cm. Obračun po  kompletu montiranog umivaonika.</t>
  </si>
  <si>
    <t>MP</t>
  </si>
  <si>
    <t>_________</t>
  </si>
  <si>
    <t>(potpis)</t>
  </si>
  <si>
    <t>U_________________, dana_______________</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</si>
</sst>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k_n_-;\-* #,##0.00\ _k_n_-;_-* &quot;-&quot;??\ _k_n_-;_-@_-"/>
    <numFmt numFmtId="177" formatCode="_-* #,##0\ _k_n_-;\-* #,##0\ _k_n_-;_-* &quot;-&quot;\ _k_n_-;_-@_-"/>
    <numFmt numFmtId="178" formatCode="#,##0.00&quot; kn&quot;"/>
    <numFmt numFmtId="179" formatCode="#,##0.00\ _k_n"/>
    <numFmt numFmtId="180" formatCode="mmm/dd"/>
    <numFmt numFmtId="181" formatCode="#,##0.00\ &quot;kn&quot;"/>
  </numFmts>
  <fonts count="40">
    <font>
      <sz val="10"/>
      <name val="Arial"/>
      <family val="2"/>
    </font>
    <font>
      <sz val="11"/>
      <color indexed="8"/>
      <name val="Calibri"/>
      <family val="2"/>
    </font>
    <font>
      <sz val="11"/>
      <name val="Arial"/>
      <family val="2"/>
    </font>
    <font>
      <b/>
      <sz val="10"/>
      <name val="Arial Narrow"/>
      <family val="2"/>
    </font>
    <font>
      <sz val="10"/>
      <name val="Arial Narrow"/>
      <family val="2"/>
    </font>
    <font>
      <sz val="9"/>
      <name val="Arial Narrow"/>
      <family val="2"/>
    </font>
    <font>
      <sz val="11"/>
      <name val="Arial Narrow"/>
      <family val="2"/>
    </font>
    <font>
      <sz val="11"/>
      <color indexed="9"/>
      <name val="Calibri"/>
      <family val="2"/>
    </font>
    <font>
      <b/>
      <sz val="11"/>
      <color indexed="52"/>
      <name val="Calibri"/>
      <family val="2"/>
    </font>
    <font>
      <sz val="11"/>
      <color indexed="17"/>
      <name val="Calibri"/>
      <family val="2"/>
    </font>
    <font>
      <b/>
      <sz val="11"/>
      <color indexed="56"/>
      <name val="Calibri"/>
      <family val="2"/>
    </font>
    <font>
      <i/>
      <sz val="11"/>
      <color indexed="23"/>
      <name val="Calibri"/>
      <family val="2"/>
    </font>
    <font>
      <b/>
      <sz val="18"/>
      <color indexed="56"/>
      <name val="Cambria"/>
      <family val="1"/>
    </font>
    <font>
      <sz val="11"/>
      <color indexed="20"/>
      <name val="Calibri"/>
      <family val="2"/>
    </font>
    <font>
      <sz val="11"/>
      <color indexed="10"/>
      <name val="Calibri"/>
      <family val="2"/>
    </font>
    <font>
      <sz val="10"/>
      <name val="CRO_Bookman-Normal"/>
      <family val="2"/>
    </font>
    <font>
      <b/>
      <sz val="13"/>
      <color indexed="56"/>
      <name val="Calibri"/>
      <family val="2"/>
    </font>
    <font>
      <b/>
      <sz val="11"/>
      <color indexed="9"/>
      <name val="Calibri"/>
      <family val="2"/>
    </font>
    <font>
      <sz val="12"/>
      <name val="Arial CE"/>
      <family val="2"/>
    </font>
    <font>
      <sz val="11"/>
      <color indexed="62"/>
      <name val="Calibri"/>
      <family val="2"/>
    </font>
    <font>
      <b/>
      <sz val="15"/>
      <color indexed="56"/>
      <name val="Calibri"/>
      <family val="2"/>
    </font>
    <font>
      <sz val="11"/>
      <color indexed="60"/>
      <name val="Calibri"/>
      <family val="2"/>
    </font>
    <font>
      <b/>
      <sz val="11"/>
      <color indexed="8"/>
      <name val="Calibri"/>
      <family val="2"/>
    </font>
    <font>
      <b/>
      <sz val="11"/>
      <color indexed="63"/>
      <name val="Calibri"/>
      <family val="2"/>
    </font>
    <font>
      <sz val="11"/>
      <color indexed="52"/>
      <name val="Calibri"/>
      <family val="2"/>
    </font>
    <font>
      <sz val="10"/>
      <color indexed="8"/>
      <name val="Arial Narrow"/>
      <family val="2"/>
    </font>
    <font>
      <sz val="10"/>
      <name val="Helv"/>
      <family val="0"/>
    </font>
    <font>
      <sz val="10"/>
      <color indexed="8"/>
      <name val="Arial CE"/>
      <family val="2"/>
    </font>
    <font>
      <sz val="10"/>
      <name val="MS Sans Serif"/>
      <family val="2"/>
    </font>
    <font>
      <sz val="9"/>
      <name val="Tahoma"/>
      <family val="2"/>
    </font>
    <font>
      <sz val="10"/>
      <name val="Arial CE"/>
      <family val="2"/>
    </font>
    <font>
      <vertAlign val="superscript"/>
      <sz val="10"/>
      <name val="Arial Narrow"/>
      <family val="2"/>
    </font>
    <font>
      <sz val="12"/>
      <name val="Helv"/>
      <family val="2"/>
    </font>
    <font>
      <b/>
      <sz val="11"/>
      <name val="Arial Narrow"/>
      <family val="2"/>
    </font>
    <font>
      <u val="single"/>
      <sz val="10"/>
      <color indexed="12"/>
      <name val="Arial"/>
      <family val="2"/>
    </font>
    <font>
      <u val="single"/>
      <sz val="10"/>
      <color indexed="20"/>
      <name val="Arial"/>
      <family val="2"/>
    </font>
    <font>
      <sz val="11"/>
      <color theme="1"/>
      <name val="Calibri"/>
      <family val="2"/>
    </font>
    <font>
      <u val="single"/>
      <sz val="10"/>
      <color theme="10"/>
      <name val="Arial"/>
      <family val="2"/>
    </font>
    <font>
      <u val="single"/>
      <sz val="10"/>
      <color theme="11"/>
      <name val="Arial"/>
      <family val="2"/>
    </font>
    <font>
      <sz val="10"/>
      <color theme="1"/>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s>
  <borders count="14">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right/>
      <top style="thin">
        <color indexed="8"/>
      </top>
      <bottom style="thin">
        <color indexed="8"/>
      </bottom>
    </border>
  </borders>
  <cellStyleXfs count="11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protection/>
    </xf>
    <xf numFmtId="0" fontId="0" fillId="16" borderId="1" applyNumberFormat="0" applyAlignment="0" applyProtection="0"/>
    <xf numFmtId="0" fontId="29" fillId="0" borderId="0" applyBorder="0" applyProtection="0">
      <alignment horizontal="left" wrapText="1" indent="1"/>
    </xf>
    <xf numFmtId="0" fontId="9" fillId="4" borderId="0" applyNumberFormat="0" applyBorder="0" applyAlignment="0" applyProtection="0"/>
    <xf numFmtId="0" fontId="0" fillId="0" borderId="0">
      <alignment/>
      <protection/>
    </xf>
    <xf numFmtId="0" fontId="37" fillId="0" borderId="0" applyNumberForma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0" borderId="0" applyNumberFormat="0" applyBorder="0" applyAlignment="0" applyProtection="0"/>
    <xf numFmtId="0" fontId="23" fillId="21" borderId="2" applyNumberFormat="0" applyAlignment="0" applyProtection="0"/>
    <xf numFmtId="0" fontId="8" fillId="21" borderId="3" applyNumberFormat="0" applyAlignment="0" applyProtection="0"/>
    <xf numFmtId="0" fontId="13" fillId="3" borderId="0" applyNumberFormat="0" applyBorder="0" applyAlignment="0" applyProtection="0"/>
    <xf numFmtId="0" fontId="12" fillId="0" borderId="0" applyNumberFormat="0" applyFill="0" applyBorder="0" applyAlignment="0" applyProtection="0"/>
    <xf numFmtId="0" fontId="20" fillId="0" borderId="4" applyNumberFormat="0" applyFill="0" applyAlignment="0" applyProtection="0"/>
    <xf numFmtId="0" fontId="16"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0" fillId="0" borderId="0">
      <alignment/>
      <protection/>
    </xf>
    <xf numFmtId="0" fontId="30" fillId="0" borderId="0">
      <alignment/>
      <protection/>
    </xf>
    <xf numFmtId="0" fontId="21" fillId="22" borderId="0" applyNumberFormat="0" applyBorder="0" applyAlignment="0" applyProtection="0"/>
    <xf numFmtId="0" fontId="0" fillId="0" borderId="0">
      <alignment/>
      <protection/>
    </xf>
    <xf numFmtId="0" fontId="0" fillId="0" borderId="0">
      <alignment/>
      <protection/>
    </xf>
    <xf numFmtId="0" fontId="1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6" fillId="0" borderId="0">
      <alignment/>
      <protection/>
    </xf>
    <xf numFmtId="0" fontId="0" fillId="0" borderId="0">
      <alignment/>
      <protection/>
    </xf>
    <xf numFmtId="0" fontId="36" fillId="0" borderId="0">
      <alignment/>
      <protection/>
    </xf>
    <xf numFmtId="0" fontId="15" fillId="0" borderId="0">
      <alignment/>
      <protection/>
    </xf>
    <xf numFmtId="0" fontId="15" fillId="0" borderId="0">
      <alignment/>
      <protection/>
    </xf>
    <xf numFmtId="0" fontId="36" fillId="0" borderId="0">
      <alignment/>
      <protection/>
    </xf>
    <xf numFmtId="0" fontId="0" fillId="0" borderId="0">
      <alignment/>
      <protection/>
    </xf>
    <xf numFmtId="0" fontId="0" fillId="0" borderId="0">
      <alignment/>
      <protection/>
    </xf>
    <xf numFmtId="0" fontId="18" fillId="0" borderId="0">
      <alignment/>
      <protection/>
    </xf>
    <xf numFmtId="0" fontId="32" fillId="0" borderId="0">
      <alignment/>
      <protection/>
    </xf>
    <xf numFmtId="0" fontId="36" fillId="0" borderId="0">
      <alignment/>
      <protection/>
    </xf>
    <xf numFmtId="0" fontId="1" fillId="0" borderId="0">
      <alignment/>
      <protection/>
    </xf>
    <xf numFmtId="0" fontId="2" fillId="0" borderId="0">
      <alignment/>
      <protection/>
    </xf>
    <xf numFmtId="0" fontId="0" fillId="0" borderId="0">
      <alignment/>
      <protection/>
    </xf>
    <xf numFmtId="0" fontId="36" fillId="0" borderId="0">
      <alignment/>
      <protection/>
    </xf>
    <xf numFmtId="0" fontId="0" fillId="0" borderId="0">
      <alignment/>
      <protection/>
    </xf>
    <xf numFmtId="9" fontId="0" fillId="0" borderId="0" applyFill="0" applyBorder="0" applyAlignment="0" applyProtection="0"/>
    <xf numFmtId="9" fontId="1" fillId="0" borderId="0" applyFont="0" applyFill="0" applyBorder="0" applyAlignment="0" applyProtection="0"/>
    <xf numFmtId="0" fontId="24" fillId="0" borderId="7" applyNumberFormat="0" applyFill="0" applyAlignment="0" applyProtection="0"/>
    <xf numFmtId="0" fontId="38" fillId="0" borderId="0" applyNumberFormat="0" applyFill="0" applyBorder="0" applyAlignment="0" applyProtection="0"/>
    <xf numFmtId="0" fontId="17" fillId="23" borderId="8" applyNumberFormat="0" applyAlignment="0" applyProtection="0"/>
    <xf numFmtId="0" fontId="27" fillId="0" borderId="0">
      <alignment/>
      <protection/>
    </xf>
    <xf numFmtId="0" fontId="26" fillId="0" borderId="0">
      <alignment/>
      <protection/>
    </xf>
    <xf numFmtId="0" fontId="0" fillId="0" borderId="0">
      <alignment horizontal="justify" vertical="center" wrapText="1"/>
      <protection/>
    </xf>
    <xf numFmtId="0" fontId="11" fillId="0" borderId="0" applyNumberFormat="0" applyFill="0" applyBorder="0" applyAlignment="0" applyProtection="0"/>
    <xf numFmtId="0" fontId="14" fillId="0" borderId="0" applyNumberFormat="0" applyFill="0" applyBorder="0" applyAlignment="0" applyProtection="0"/>
    <xf numFmtId="0" fontId="22" fillId="0" borderId="9" applyNumberFormat="0" applyFill="0" applyAlignment="0" applyProtection="0"/>
    <xf numFmtId="0" fontId="19" fillId="7" borderId="3" applyNumberFormat="0" applyAlignment="0" applyProtection="0"/>
    <xf numFmtId="44" fontId="0" fillId="0" borderId="0" applyFill="0" applyBorder="0" applyAlignment="0" applyProtection="0"/>
    <xf numFmtId="42"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cellStyleXfs>
  <cellXfs count="84">
    <xf numFmtId="0" fontId="0" fillId="0" borderId="0" xfId="0" applyAlignment="1">
      <alignment/>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justify" vertical="top" wrapText="1"/>
    </xf>
    <xf numFmtId="0" fontId="5" fillId="0" borderId="0" xfId="0" applyFont="1" applyAlignment="1">
      <alignment/>
    </xf>
    <xf numFmtId="0" fontId="6" fillId="0" borderId="0" xfId="0" applyFont="1" applyAlignment="1">
      <alignment vertical="top"/>
    </xf>
    <xf numFmtId="0" fontId="6" fillId="0" borderId="0" xfId="0" applyFont="1" applyAlignment="1">
      <alignment vertical="top" wrapText="1"/>
    </xf>
    <xf numFmtId="0" fontId="6" fillId="0" borderId="0" xfId="0" applyNumberFormat="1" applyFont="1" applyAlignment="1">
      <alignment horizontal="center"/>
    </xf>
    <xf numFmtId="0" fontId="3" fillId="24" borderId="10" xfId="0" applyFont="1" applyFill="1" applyBorder="1" applyAlignment="1">
      <alignment vertical="top"/>
    </xf>
    <xf numFmtId="0" fontId="3" fillId="24" borderId="11" xfId="0" applyFont="1" applyFill="1" applyBorder="1" applyAlignment="1">
      <alignment vertical="top" wrapText="1"/>
    </xf>
    <xf numFmtId="0" fontId="4" fillId="24" borderId="10" xfId="0" applyFont="1" applyFill="1" applyBorder="1" applyAlignment="1">
      <alignment vertical="top"/>
    </xf>
    <xf numFmtId="0" fontId="4" fillId="24" borderId="11" xfId="0" applyFont="1" applyFill="1" applyBorder="1" applyAlignment="1">
      <alignment vertical="top" wrapText="1"/>
    </xf>
    <xf numFmtId="16" fontId="4" fillId="0" borderId="0" xfId="0" applyNumberFormat="1" applyFont="1" applyAlignment="1">
      <alignment vertical="top"/>
    </xf>
    <xf numFmtId="17" fontId="4" fillId="0" borderId="0" xfId="0" applyNumberFormat="1" applyFont="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4" fontId="4" fillId="24" borderId="11" xfId="0" applyNumberFormat="1" applyFont="1" applyFill="1" applyBorder="1" applyAlignment="1">
      <alignment horizontal="center"/>
    </xf>
    <xf numFmtId="4" fontId="4" fillId="24" borderId="12" xfId="0" applyNumberFormat="1" applyFont="1" applyFill="1" applyBorder="1" applyAlignment="1">
      <alignment horizontal="center"/>
    </xf>
    <xf numFmtId="4" fontId="4" fillId="0" borderId="0" xfId="0" applyNumberFormat="1" applyFont="1" applyAlignment="1">
      <alignment horizontal="center"/>
    </xf>
    <xf numFmtId="4" fontId="4" fillId="0" borderId="0" xfId="0" applyNumberFormat="1" applyFont="1" applyBorder="1" applyAlignment="1">
      <alignment horizontal="center"/>
    </xf>
    <xf numFmtId="4" fontId="4" fillId="0" borderId="0" xfId="0" applyNumberFormat="1" applyFont="1" applyAlignment="1">
      <alignment horizontal="center" vertical="top"/>
    </xf>
    <xf numFmtId="4" fontId="4" fillId="0" borderId="0" xfId="0" applyNumberFormat="1" applyFont="1" applyBorder="1" applyAlignment="1">
      <alignment horizontal="center" vertical="top"/>
    </xf>
    <xf numFmtId="4" fontId="3" fillId="24" borderId="12" xfId="0" applyNumberFormat="1" applyFont="1" applyFill="1" applyBorder="1" applyAlignment="1">
      <alignment horizontal="center"/>
    </xf>
    <xf numFmtId="4" fontId="4"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4" fontId="6" fillId="0" borderId="0" xfId="0" applyNumberFormat="1" applyFont="1" applyBorder="1" applyAlignment="1">
      <alignment horizontal="center"/>
    </xf>
    <xf numFmtId="4" fontId="3" fillId="0" borderId="13" xfId="0" applyNumberFormat="1" applyFont="1" applyBorder="1" applyAlignment="1">
      <alignment horizontal="center"/>
    </xf>
    <xf numFmtId="4" fontId="6" fillId="0" borderId="0" xfId="0" applyNumberFormat="1" applyFont="1" applyAlignment="1">
      <alignment horizontal="center"/>
    </xf>
    <xf numFmtId="0" fontId="4" fillId="0" borderId="0" xfId="0" applyFont="1" applyAlignment="1">
      <alignment horizontal="center" vertical="top"/>
    </xf>
    <xf numFmtId="4" fontId="4" fillId="24" borderId="11" xfId="0" applyNumberFormat="1" applyFont="1" applyFill="1" applyBorder="1" applyAlignment="1">
      <alignment horizontal="center"/>
    </xf>
    <xf numFmtId="4" fontId="3" fillId="0" borderId="0" xfId="0" applyNumberFormat="1" applyFont="1" applyAlignment="1">
      <alignment horizontal="center"/>
    </xf>
    <xf numFmtId="0" fontId="4" fillId="0" borderId="0" xfId="0" applyFont="1" applyAlignment="1" quotePrefix="1">
      <alignment horizontal="left" vertical="top" wrapText="1"/>
    </xf>
    <xf numFmtId="0" fontId="4" fillId="0" borderId="0" xfId="64" applyFont="1" applyAlignment="1">
      <alignment horizontal="left" vertical="top" wrapText="1"/>
      <protection/>
    </xf>
    <xf numFmtId="49" fontId="4" fillId="0" borderId="0" xfId="0" applyNumberFormat="1" applyFont="1" applyAlignment="1">
      <alignment vertical="top" wrapText="1"/>
    </xf>
    <xf numFmtId="0" fontId="4" fillId="0" borderId="0" xfId="0" applyFont="1" applyAlignment="1">
      <alignment horizontal="justify"/>
    </xf>
    <xf numFmtId="0" fontId="4" fillId="0" borderId="0" xfId="0" applyFont="1" applyAlignment="1">
      <alignment/>
    </xf>
    <xf numFmtId="0" fontId="4" fillId="24" borderId="11" xfId="0" applyFont="1" applyFill="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4" fillId="0" borderId="0" xfId="0" applyNumberFormat="1" applyFont="1" applyAlignment="1">
      <alignment horizontal="center"/>
    </xf>
    <xf numFmtId="0" fontId="4" fillId="0" borderId="0" xfId="94" applyFont="1" applyAlignment="1">
      <alignment horizontal="left" vertical="top" wrapText="1" readingOrder="1"/>
      <protection/>
    </xf>
    <xf numFmtId="0" fontId="4" fillId="0" borderId="0" xfId="88" applyFont="1" applyAlignment="1" quotePrefix="1">
      <alignment horizontal="left" vertical="center"/>
      <protection/>
    </xf>
    <xf numFmtId="0" fontId="4" fillId="0" borderId="0" xfId="58" applyFont="1" applyAlignment="1">
      <alignment horizontal="justify" vertical="top"/>
      <protection/>
    </xf>
    <xf numFmtId="0" fontId="4" fillId="0" borderId="0" xfId="94" applyFont="1" applyAlignment="1" quotePrefix="1">
      <alignment horizontal="left" vertical="top" wrapText="1" readingOrder="1"/>
      <protection/>
    </xf>
    <xf numFmtId="0" fontId="39" fillId="0" borderId="0" xfId="37" applyFont="1" applyAlignment="1">
      <alignment vertical="top" wrapText="1"/>
      <protection/>
    </xf>
    <xf numFmtId="0" fontId="25" fillId="0" borderId="0" xfId="37" applyFont="1" applyAlignment="1">
      <alignment vertical="top" wrapText="1"/>
      <protection/>
    </xf>
    <xf numFmtId="17" fontId="3" fillId="24" borderId="10" xfId="0" applyNumberFormat="1" applyFont="1" applyFill="1" applyBorder="1" applyAlignment="1">
      <alignment horizontal="center" vertical="top"/>
    </xf>
    <xf numFmtId="0" fontId="3" fillId="24" borderId="11" xfId="94" applyFont="1" applyFill="1" applyBorder="1" applyAlignment="1">
      <alignment horizontal="left" vertical="top" wrapText="1" readingOrder="1"/>
      <protection/>
    </xf>
    <xf numFmtId="0" fontId="3" fillId="24" borderId="11" xfId="88" applyFont="1" applyFill="1" applyBorder="1" applyAlignment="1" quotePrefix="1">
      <alignment horizontal="center" wrapText="1"/>
      <protection/>
    </xf>
    <xf numFmtId="179" fontId="3" fillId="24" borderId="11" xfId="0" applyNumberFormat="1" applyFont="1" applyFill="1" applyBorder="1" applyAlignment="1">
      <alignment horizontal="center"/>
    </xf>
    <xf numFmtId="179" fontId="3" fillId="24" borderId="11" xfId="0" applyNumberFormat="1" applyFont="1" applyFill="1" applyBorder="1" applyAlignment="1">
      <alignment/>
    </xf>
    <xf numFmtId="179" fontId="3" fillId="24" borderId="12" xfId="0" applyNumberFormat="1" applyFont="1" applyFill="1" applyBorder="1" applyAlignment="1">
      <alignment horizontal="center"/>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24" borderId="10" xfId="0" applyFont="1" applyFill="1" applyBorder="1" applyAlignment="1">
      <alignment horizontal="center" vertical="top"/>
    </xf>
    <xf numFmtId="0" fontId="3" fillId="24" borderId="11" xfId="88" applyFont="1" applyFill="1" applyBorder="1" applyAlignment="1" quotePrefix="1">
      <alignment horizontal="left" vertical="center"/>
      <protection/>
    </xf>
    <xf numFmtId="0" fontId="3" fillId="24" borderId="11" xfId="88" applyFont="1" applyFill="1" applyBorder="1" applyAlignment="1" quotePrefix="1">
      <alignment horizontal="center"/>
      <protection/>
    </xf>
    <xf numFmtId="0" fontId="3" fillId="0" borderId="0" xfId="0" applyFont="1" applyFill="1" applyBorder="1" applyAlignment="1">
      <alignment horizontal="center" vertical="top"/>
    </xf>
    <xf numFmtId="0" fontId="3" fillId="0" borderId="0" xfId="88" applyFont="1" applyFill="1" applyBorder="1" applyAlignment="1" quotePrefix="1">
      <alignment horizontal="left" vertical="center"/>
      <protection/>
    </xf>
    <xf numFmtId="0" fontId="3" fillId="0" borderId="0" xfId="88" applyFont="1" applyFill="1" applyBorder="1" applyAlignment="1" quotePrefix="1">
      <alignment horizontal="center"/>
      <protection/>
    </xf>
    <xf numFmtId="179" fontId="3" fillId="0" borderId="0" xfId="0" applyNumberFormat="1" applyFont="1" applyFill="1" applyBorder="1" applyAlignment="1">
      <alignment horizontal="center"/>
    </xf>
    <xf numFmtId="179" fontId="3" fillId="0" borderId="0" xfId="0" applyNumberFormat="1" applyFont="1" applyFill="1" applyBorder="1" applyAlignment="1">
      <alignment/>
    </xf>
    <xf numFmtId="17" fontId="3" fillId="0" borderId="0" xfId="0" applyNumberFormat="1" applyFont="1" applyFill="1" applyBorder="1" applyAlignment="1">
      <alignment horizontal="center" vertical="top"/>
    </xf>
    <xf numFmtId="0" fontId="3" fillId="0" borderId="0" xfId="94" applyFont="1" applyFill="1" applyBorder="1" applyAlignment="1">
      <alignment horizontal="left" vertical="top" wrapText="1" readingOrder="1"/>
      <protection/>
    </xf>
    <xf numFmtId="0" fontId="3" fillId="0" borderId="0" xfId="88" applyFont="1" applyFill="1" applyBorder="1" applyAlignment="1" quotePrefix="1">
      <alignment horizontal="center" wrapText="1"/>
      <protection/>
    </xf>
    <xf numFmtId="0" fontId="4" fillId="0" borderId="0" xfId="92" applyFont="1" applyAlignment="1">
      <alignment horizontal="justify" vertical="top" wrapText="1"/>
      <protection/>
    </xf>
    <xf numFmtId="4" fontId="3" fillId="0" borderId="0" xfId="0" applyNumberFormat="1" applyFont="1" applyBorder="1" applyAlignment="1">
      <alignment horizontal="center"/>
    </xf>
    <xf numFmtId="0" fontId="3" fillId="0" borderId="13" xfId="0" applyFont="1" applyBorder="1" applyAlignment="1">
      <alignment vertical="top" wrapText="1"/>
    </xf>
    <xf numFmtId="0" fontId="3" fillId="0" borderId="13" xfId="0" applyNumberFormat="1" applyFont="1" applyBorder="1" applyAlignment="1">
      <alignment horizontal="center"/>
    </xf>
    <xf numFmtId="0" fontId="3" fillId="0" borderId="0" xfId="0" applyNumberFormat="1" applyFont="1" applyAlignment="1">
      <alignment horizontal="center"/>
    </xf>
    <xf numFmtId="4" fontId="33" fillId="0" borderId="0" xfId="0" applyNumberFormat="1" applyFont="1" applyBorder="1" applyAlignment="1">
      <alignment horizontal="center"/>
    </xf>
    <xf numFmtId="0" fontId="3" fillId="0" borderId="0" xfId="0" applyFont="1" applyAlignment="1">
      <alignment horizontal="center" vertical="top"/>
    </xf>
    <xf numFmtId="4" fontId="3" fillId="0" borderId="0" xfId="0" applyNumberFormat="1" applyFont="1" applyAlignment="1">
      <alignment horizontal="center" vertical="top" wrapText="1"/>
    </xf>
    <xf numFmtId="0" fontId="3" fillId="0" borderId="0" xfId="0" applyFont="1" applyAlignment="1">
      <alignment horizontal="center"/>
    </xf>
    <xf numFmtId="179" fontId="4" fillId="0" borderId="0" xfId="0" applyNumberFormat="1" applyFont="1" applyFill="1" applyBorder="1" applyAlignment="1">
      <alignment horizontal="center"/>
    </xf>
    <xf numFmtId="179" fontId="4" fillId="0" borderId="0" xfId="0" applyNumberFormat="1" applyFont="1" applyFill="1" applyBorder="1" applyAlignment="1">
      <alignment/>
    </xf>
    <xf numFmtId="4" fontId="5" fillId="0" borderId="0" xfId="0" applyNumberFormat="1" applyFont="1" applyAlignment="1">
      <alignment/>
    </xf>
    <xf numFmtId="0" fontId="4" fillId="0" borderId="0" xfId="0" applyFont="1" applyFill="1" applyAlignment="1">
      <alignment horizontal="left" vertical="top" wrapText="1"/>
    </xf>
    <xf numFmtId="0" fontId="39" fillId="0" borderId="0" xfId="37" applyFont="1" applyFill="1" applyAlignment="1">
      <alignment vertical="top" wrapText="1"/>
      <protection/>
    </xf>
    <xf numFmtId="0" fontId="3" fillId="0" borderId="0" xfId="0" applyFont="1" applyBorder="1" applyAlignment="1">
      <alignment vertical="top" wrapText="1"/>
    </xf>
    <xf numFmtId="0" fontId="3" fillId="0" borderId="0" xfId="0" applyNumberFormat="1" applyFont="1" applyBorder="1" applyAlignment="1">
      <alignment horizontal="center"/>
    </xf>
  </cellXfs>
  <cellStyles count="9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4 Small 210 x 297 mm 3_BURE COMMERCE" xfId="33"/>
    <cellStyle name="Bilješka" xfId="34"/>
    <cellStyle name="Default_Uvuceni" xfId="35"/>
    <cellStyle name="Dobro" xfId="36"/>
    <cellStyle name="Excel Built-in Normal"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avadno 2" xfId="53"/>
    <cellStyle name="Navadno 3" xfId="54"/>
    <cellStyle name="Neutralno" xfId="55"/>
    <cellStyle name="Normal 10 10" xfId="56"/>
    <cellStyle name="Normal 10 2" xfId="57"/>
    <cellStyle name="Normal 11" xfId="58"/>
    <cellStyle name="Normal 12" xfId="59"/>
    <cellStyle name="Normal 18 3" xfId="60"/>
    <cellStyle name="Normal 18 3 10" xfId="61"/>
    <cellStyle name="Normal 18 3 2" xfId="62"/>
    <cellStyle name="Normal 19 2 2" xfId="63"/>
    <cellStyle name="Normal 2" xfId="64"/>
    <cellStyle name="Normal 2 2" xfId="65"/>
    <cellStyle name="Normal 2 20" xfId="66"/>
    <cellStyle name="Normal 2 3" xfId="67"/>
    <cellStyle name="Normal 20" xfId="68"/>
    <cellStyle name="Normal 20 10" xfId="69"/>
    <cellStyle name="Normal 20 2" xfId="70"/>
    <cellStyle name="Normal 20 4 2 2 2" xfId="71"/>
    <cellStyle name="Normal 24" xfId="72"/>
    <cellStyle name="Normal 26" xfId="73"/>
    <cellStyle name="Normal 27" xfId="74"/>
    <cellStyle name="Normal 28" xfId="75"/>
    <cellStyle name="Normal 3" xfId="76"/>
    <cellStyle name="Normal 3 13" xfId="77"/>
    <cellStyle name="Normal 3 2" xfId="78"/>
    <cellStyle name="Normal 32" xfId="79"/>
    <cellStyle name="Normal 4" xfId="80"/>
    <cellStyle name="Normal 40" xfId="81"/>
    <cellStyle name="Normal 5" xfId="82"/>
    <cellStyle name="Normal 5 2" xfId="83"/>
    <cellStyle name="Normal 58" xfId="84"/>
    <cellStyle name="Normal 63" xfId="85"/>
    <cellStyle name="Normal 65" xfId="86"/>
    <cellStyle name="Normal_HR7-Z214" xfId="87"/>
    <cellStyle name="Normal_Sheet1" xfId="88"/>
    <cellStyle name="Normalno 2" xfId="89"/>
    <cellStyle name="Normalno 3" xfId="90"/>
    <cellStyle name="Normalno 4" xfId="91"/>
    <cellStyle name="Obično 4" xfId="92"/>
    <cellStyle name="Obično 7" xfId="93"/>
    <cellStyle name="Obično_TENDER-VV 98-104" xfId="94"/>
    <cellStyle name="Percent" xfId="95"/>
    <cellStyle name="Postotak 2" xfId="96"/>
    <cellStyle name="Povezana ćelija" xfId="97"/>
    <cellStyle name="Followed Hyperlink" xfId="98"/>
    <cellStyle name="Provjera ćelije" xfId="99"/>
    <cellStyle name="Standard" xfId="100"/>
    <cellStyle name="Stil 1" xfId="101"/>
    <cellStyle name="Tekst" xfId="102"/>
    <cellStyle name="Tekst objašnjenja" xfId="103"/>
    <cellStyle name="Tekst upozorenja" xfId="104"/>
    <cellStyle name="Ukupni zbroj" xfId="105"/>
    <cellStyle name="Unos" xfId="106"/>
    <cellStyle name="Currency" xfId="107"/>
    <cellStyle name="Currency [0]" xfId="108"/>
    <cellStyle name="Comma" xfId="109"/>
    <cellStyle name="Comma [0]"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8"/>
  <sheetViews>
    <sheetView showZeros="0" tabSelected="1" zoomScaleSheetLayoutView="115" workbookViewId="0" topLeftCell="A199">
      <selection activeCell="B13" sqref="B13"/>
    </sheetView>
  </sheetViews>
  <sheetFormatPr defaultColWidth="9.140625" defaultRowHeight="12.75"/>
  <cols>
    <col min="1" max="1" width="4.7109375" style="8" customWidth="1"/>
    <col min="2" max="2" width="47.8515625" style="9" customWidth="1"/>
    <col min="3" max="3" width="9.140625" style="10" customWidth="1"/>
    <col min="4" max="4" width="10.140625" style="30" customWidth="1"/>
    <col min="5" max="5" width="12.28125" style="30" customWidth="1"/>
    <col min="6" max="6" width="13.28125" style="28" customWidth="1"/>
    <col min="7" max="16384" width="9.140625" style="7" customWidth="1"/>
  </cols>
  <sheetData>
    <row r="1" spans="1:6" ht="25.5">
      <c r="A1" s="11"/>
      <c r="B1" s="12" t="s">
        <v>103</v>
      </c>
      <c r="C1" s="39"/>
      <c r="D1" s="19"/>
      <c r="E1" s="32"/>
      <c r="F1" s="20"/>
    </row>
    <row r="2" spans="1:6" ht="13.5">
      <c r="A2" s="55"/>
      <c r="B2" s="56"/>
      <c r="C2" s="41"/>
      <c r="D2" s="26"/>
      <c r="E2" s="26"/>
      <c r="F2" s="26"/>
    </row>
    <row r="3" spans="1:6" ht="13.5">
      <c r="A3" s="49" t="s">
        <v>0</v>
      </c>
      <c r="B3" s="50" t="s">
        <v>90</v>
      </c>
      <c r="C3" s="51"/>
      <c r="D3" s="52"/>
      <c r="E3" s="53"/>
      <c r="F3" s="54"/>
    </row>
    <row r="4" spans="1:6" ht="13.5">
      <c r="A4" s="55"/>
      <c r="B4" s="56"/>
      <c r="C4" s="41"/>
      <c r="D4" s="26"/>
      <c r="E4" s="26"/>
      <c r="F4" s="26"/>
    </row>
    <row r="5" spans="1:12" ht="25.5">
      <c r="A5" s="3" t="s">
        <v>1</v>
      </c>
      <c r="B5" s="5" t="s">
        <v>142</v>
      </c>
      <c r="C5" s="31" t="s">
        <v>3</v>
      </c>
      <c r="D5" s="23">
        <v>34</v>
      </c>
      <c r="E5" s="23"/>
      <c r="F5" s="24">
        <f>D5*E5</f>
        <v>0</v>
      </c>
      <c r="I5" s="79"/>
      <c r="J5" s="79"/>
      <c r="L5" s="79">
        <f>H5/7.5345</f>
        <v>0</v>
      </c>
    </row>
    <row r="6" spans="1:12" ht="13.5">
      <c r="A6" s="3"/>
      <c r="B6" s="4"/>
      <c r="C6" s="40"/>
      <c r="D6" s="21"/>
      <c r="E6" s="21"/>
      <c r="F6" s="24">
        <f aca="true" t="shared" si="0" ref="F6:F19">D6*E6</f>
        <v>0</v>
      </c>
      <c r="I6" s="79"/>
      <c r="L6" s="79">
        <f aca="true" t="shared" si="1" ref="L6:L71">H6/7.5345</f>
        <v>0</v>
      </c>
    </row>
    <row r="7" spans="1:12" ht="25.5">
      <c r="A7" s="3" t="s">
        <v>6</v>
      </c>
      <c r="B7" s="5" t="s">
        <v>29</v>
      </c>
      <c r="C7" s="31" t="s">
        <v>4</v>
      </c>
      <c r="D7" s="23">
        <v>6</v>
      </c>
      <c r="E7" s="23"/>
      <c r="F7" s="24">
        <f t="shared" si="0"/>
        <v>0</v>
      </c>
      <c r="I7" s="79"/>
      <c r="J7" s="79"/>
      <c r="L7" s="79">
        <f t="shared" si="1"/>
        <v>0</v>
      </c>
    </row>
    <row r="8" spans="1:12" ht="13.5">
      <c r="A8" s="3"/>
      <c r="B8" s="5"/>
      <c r="C8" s="31"/>
      <c r="D8" s="23"/>
      <c r="E8" s="23"/>
      <c r="F8" s="24">
        <f t="shared" si="0"/>
        <v>0</v>
      </c>
      <c r="I8" s="79"/>
      <c r="J8" s="79"/>
      <c r="L8" s="79">
        <f t="shared" si="1"/>
        <v>0</v>
      </c>
    </row>
    <row r="9" spans="1:12" ht="51">
      <c r="A9" s="3" t="s">
        <v>102</v>
      </c>
      <c r="B9" s="5" t="s">
        <v>38</v>
      </c>
      <c r="C9" s="31" t="s">
        <v>9</v>
      </c>
      <c r="D9" s="23">
        <v>24</v>
      </c>
      <c r="E9" s="23"/>
      <c r="F9" s="24">
        <f t="shared" si="0"/>
        <v>0</v>
      </c>
      <c r="I9" s="79"/>
      <c r="L9" s="79">
        <f t="shared" si="1"/>
        <v>0</v>
      </c>
    </row>
    <row r="10" spans="1:12" ht="13.5">
      <c r="A10" s="3"/>
      <c r="B10" s="5"/>
      <c r="C10" s="31"/>
      <c r="D10" s="23"/>
      <c r="E10" s="23"/>
      <c r="F10" s="24">
        <f t="shared" si="0"/>
        <v>0</v>
      </c>
      <c r="I10" s="79"/>
      <c r="J10" s="79"/>
      <c r="L10" s="79">
        <f t="shared" si="1"/>
        <v>0</v>
      </c>
    </row>
    <row r="11" spans="1:12" ht="63.75">
      <c r="A11" s="3" t="s">
        <v>8</v>
      </c>
      <c r="B11" s="5" t="s">
        <v>71</v>
      </c>
      <c r="C11" s="31" t="s">
        <v>4</v>
      </c>
      <c r="D11" s="23">
        <v>260</v>
      </c>
      <c r="E11" s="23"/>
      <c r="F11" s="24">
        <f t="shared" si="0"/>
        <v>0</v>
      </c>
      <c r="I11" s="79"/>
      <c r="J11" s="79"/>
      <c r="L11" s="79">
        <f t="shared" si="1"/>
        <v>0</v>
      </c>
    </row>
    <row r="12" spans="1:12" ht="13.5">
      <c r="A12" s="3"/>
      <c r="B12" s="5"/>
      <c r="C12" s="31"/>
      <c r="D12" s="23"/>
      <c r="E12" s="23"/>
      <c r="F12" s="24">
        <f t="shared" si="0"/>
        <v>0</v>
      </c>
      <c r="I12" s="79"/>
      <c r="L12" s="79">
        <f t="shared" si="1"/>
        <v>0</v>
      </c>
    </row>
    <row r="13" spans="1:12" ht="89.25">
      <c r="A13" s="3" t="s">
        <v>21</v>
      </c>
      <c r="B13" s="34" t="s">
        <v>69</v>
      </c>
      <c r="C13" s="31" t="s">
        <v>4</v>
      </c>
      <c r="D13" s="23">
        <v>27</v>
      </c>
      <c r="E13" s="23"/>
      <c r="F13" s="24">
        <f t="shared" si="0"/>
        <v>0</v>
      </c>
      <c r="I13" s="79"/>
      <c r="J13" s="79"/>
      <c r="L13" s="79">
        <f t="shared" si="1"/>
        <v>0</v>
      </c>
    </row>
    <row r="14" spans="1:12" ht="13.5">
      <c r="A14" s="3"/>
      <c r="B14" s="5"/>
      <c r="C14" s="31"/>
      <c r="D14" s="23"/>
      <c r="E14" s="23"/>
      <c r="F14" s="24">
        <f t="shared" si="0"/>
        <v>0</v>
      </c>
      <c r="I14" s="79"/>
      <c r="J14" s="79"/>
      <c r="L14" s="79">
        <f t="shared" si="1"/>
        <v>0</v>
      </c>
    </row>
    <row r="15" spans="1:12" ht="76.5">
      <c r="A15" s="3" t="s">
        <v>22</v>
      </c>
      <c r="B15" s="5" t="s">
        <v>70</v>
      </c>
      <c r="C15" s="31" t="s">
        <v>9</v>
      </c>
      <c r="D15" s="23">
        <v>30</v>
      </c>
      <c r="E15" s="23"/>
      <c r="F15" s="24">
        <f t="shared" si="0"/>
        <v>0</v>
      </c>
      <c r="I15" s="79"/>
      <c r="L15" s="79">
        <f t="shared" si="1"/>
        <v>0</v>
      </c>
    </row>
    <row r="16" spans="1:12" ht="13.5">
      <c r="A16" s="3"/>
      <c r="B16" s="5"/>
      <c r="C16" s="31"/>
      <c r="D16" s="23"/>
      <c r="E16" s="23"/>
      <c r="F16" s="24">
        <f t="shared" si="0"/>
        <v>0</v>
      </c>
      <c r="I16" s="79"/>
      <c r="J16" s="79"/>
      <c r="L16" s="79">
        <f t="shared" si="1"/>
        <v>0</v>
      </c>
    </row>
    <row r="17" spans="1:12" ht="25.5">
      <c r="A17" s="3" t="s">
        <v>23</v>
      </c>
      <c r="B17" s="5" t="s">
        <v>137</v>
      </c>
      <c r="C17" s="31" t="s">
        <v>2</v>
      </c>
      <c r="D17" s="23">
        <v>1</v>
      </c>
      <c r="E17" s="23"/>
      <c r="F17" s="24">
        <f t="shared" si="0"/>
        <v>0</v>
      </c>
      <c r="I17" s="79"/>
      <c r="J17" s="79"/>
      <c r="L17" s="79">
        <f t="shared" si="1"/>
        <v>0</v>
      </c>
    </row>
    <row r="18" spans="1:12" ht="13.5">
      <c r="A18" s="3"/>
      <c r="B18" s="5"/>
      <c r="C18" s="31"/>
      <c r="D18" s="23"/>
      <c r="E18" s="23"/>
      <c r="F18" s="24">
        <f t="shared" si="0"/>
        <v>0</v>
      </c>
      <c r="I18" s="79"/>
      <c r="L18" s="79">
        <f t="shared" si="1"/>
        <v>0</v>
      </c>
    </row>
    <row r="19" spans="1:12" ht="51">
      <c r="A19" s="3" t="s">
        <v>24</v>
      </c>
      <c r="B19" s="43" t="s">
        <v>143</v>
      </c>
      <c r="C19" s="31" t="s">
        <v>9</v>
      </c>
      <c r="D19" s="23">
        <v>15</v>
      </c>
      <c r="E19" s="23"/>
      <c r="F19" s="24">
        <f t="shared" si="0"/>
        <v>0</v>
      </c>
      <c r="I19" s="79"/>
      <c r="J19" s="79"/>
      <c r="L19" s="79">
        <f t="shared" si="1"/>
        <v>0</v>
      </c>
    </row>
    <row r="20" spans="1:12" ht="13.5">
      <c r="A20" s="3"/>
      <c r="B20" s="5"/>
      <c r="C20" s="31"/>
      <c r="D20" s="23"/>
      <c r="E20" s="23"/>
      <c r="F20" s="24"/>
      <c r="I20" s="79"/>
      <c r="J20" s="79"/>
      <c r="L20" s="79">
        <f t="shared" si="1"/>
        <v>0</v>
      </c>
    </row>
    <row r="21" spans="1:12" ht="13.5">
      <c r="A21" s="57" t="s">
        <v>0</v>
      </c>
      <c r="B21" s="58" t="s">
        <v>5</v>
      </c>
      <c r="C21" s="59"/>
      <c r="D21" s="52"/>
      <c r="E21" s="53"/>
      <c r="F21" s="54">
        <f>SUM(F5:F20)</f>
        <v>0</v>
      </c>
      <c r="I21" s="79"/>
      <c r="L21" s="79">
        <f t="shared" si="1"/>
        <v>0</v>
      </c>
    </row>
    <row r="22" spans="1:12" ht="13.5">
      <c r="A22" s="60"/>
      <c r="B22" s="61"/>
      <c r="C22" s="62"/>
      <c r="D22" s="63"/>
      <c r="E22" s="64"/>
      <c r="F22" s="63"/>
      <c r="I22" s="79"/>
      <c r="J22" s="79"/>
      <c r="L22" s="79">
        <f t="shared" si="1"/>
        <v>0</v>
      </c>
    </row>
    <row r="23" spans="1:12" ht="13.5">
      <c r="A23" s="49" t="s">
        <v>11</v>
      </c>
      <c r="B23" s="50" t="s">
        <v>91</v>
      </c>
      <c r="C23" s="51"/>
      <c r="D23" s="52"/>
      <c r="E23" s="53"/>
      <c r="F23" s="54"/>
      <c r="I23" s="79"/>
      <c r="J23" s="79"/>
      <c r="L23" s="79">
        <f t="shared" si="1"/>
        <v>0</v>
      </c>
    </row>
    <row r="24" spans="1:12" ht="13.5">
      <c r="A24" s="3"/>
      <c r="B24" s="5"/>
      <c r="C24" s="31"/>
      <c r="D24" s="23"/>
      <c r="E24" s="23"/>
      <c r="F24" s="24">
        <f aca="true" t="shared" si="2" ref="F24:F43">D24*E24</f>
        <v>0</v>
      </c>
      <c r="I24" s="79"/>
      <c r="L24" s="79">
        <f t="shared" si="1"/>
        <v>0</v>
      </c>
    </row>
    <row r="25" spans="1:12" ht="25.5">
      <c r="A25" s="3" t="s">
        <v>12</v>
      </c>
      <c r="B25" s="5" t="s">
        <v>36</v>
      </c>
      <c r="C25" s="31" t="s">
        <v>3</v>
      </c>
      <c r="D25" s="23">
        <v>36</v>
      </c>
      <c r="E25" s="23"/>
      <c r="F25" s="24">
        <f t="shared" si="2"/>
        <v>0</v>
      </c>
      <c r="I25" s="79"/>
      <c r="J25" s="79"/>
      <c r="L25" s="79">
        <f t="shared" si="1"/>
        <v>0</v>
      </c>
    </row>
    <row r="26" spans="1:12" ht="13.5">
      <c r="A26" s="3"/>
      <c r="B26" s="5"/>
      <c r="C26" s="31"/>
      <c r="D26" s="23"/>
      <c r="E26" s="23"/>
      <c r="F26" s="24">
        <f t="shared" si="2"/>
        <v>0</v>
      </c>
      <c r="I26" s="79"/>
      <c r="J26" s="79"/>
      <c r="L26" s="79">
        <f t="shared" si="1"/>
        <v>0</v>
      </c>
    </row>
    <row r="27" spans="1:12" ht="13.5">
      <c r="A27" s="15" t="s">
        <v>13</v>
      </c>
      <c r="B27" s="5" t="s">
        <v>30</v>
      </c>
      <c r="C27" s="31" t="s">
        <v>7</v>
      </c>
      <c r="D27" s="23">
        <v>2600</v>
      </c>
      <c r="E27" s="23"/>
      <c r="F27" s="24">
        <f t="shared" si="2"/>
        <v>0</v>
      </c>
      <c r="I27" s="79"/>
      <c r="L27" s="79">
        <f t="shared" si="1"/>
        <v>0</v>
      </c>
    </row>
    <row r="28" spans="1:12" ht="13.5">
      <c r="A28" s="3"/>
      <c r="B28" s="5"/>
      <c r="C28" s="31"/>
      <c r="D28" s="23"/>
      <c r="E28" s="23"/>
      <c r="F28" s="24">
        <f t="shared" si="2"/>
        <v>0</v>
      </c>
      <c r="I28" s="79"/>
      <c r="J28" s="79"/>
      <c r="L28" s="79">
        <f t="shared" si="1"/>
        <v>0</v>
      </c>
    </row>
    <row r="29" spans="1:12" ht="13.5">
      <c r="A29" s="15" t="s">
        <v>14</v>
      </c>
      <c r="B29" s="5" t="s">
        <v>27</v>
      </c>
      <c r="C29" s="31" t="s">
        <v>4</v>
      </c>
      <c r="D29" s="23">
        <v>90</v>
      </c>
      <c r="E29" s="23"/>
      <c r="F29" s="24">
        <f t="shared" si="2"/>
        <v>0</v>
      </c>
      <c r="I29" s="79"/>
      <c r="J29" s="79"/>
      <c r="L29" s="79">
        <f t="shared" si="1"/>
        <v>0</v>
      </c>
    </row>
    <row r="30" spans="1:12" ht="13.5">
      <c r="A30" s="15"/>
      <c r="B30" s="5"/>
      <c r="C30" s="31"/>
      <c r="D30" s="23"/>
      <c r="E30" s="23"/>
      <c r="F30" s="24">
        <f t="shared" si="2"/>
        <v>0</v>
      </c>
      <c r="I30" s="79"/>
      <c r="L30" s="79">
        <f t="shared" si="1"/>
        <v>0</v>
      </c>
    </row>
    <row r="31" spans="1:12" ht="38.25">
      <c r="A31" s="15" t="s">
        <v>15</v>
      </c>
      <c r="B31" s="5" t="s">
        <v>72</v>
      </c>
      <c r="C31" s="31"/>
      <c r="D31" s="23"/>
      <c r="E31" s="23"/>
      <c r="F31" s="24">
        <f t="shared" si="2"/>
        <v>0</v>
      </c>
      <c r="I31" s="79"/>
      <c r="J31" s="79"/>
      <c r="L31" s="79">
        <f t="shared" si="1"/>
        <v>0</v>
      </c>
    </row>
    <row r="32" spans="1:12" ht="13.5">
      <c r="A32" s="15"/>
      <c r="B32" s="34" t="s">
        <v>31</v>
      </c>
      <c r="C32" s="31" t="s">
        <v>3</v>
      </c>
      <c r="D32" s="23">
        <v>7.6</v>
      </c>
      <c r="E32" s="23"/>
      <c r="F32" s="24">
        <f t="shared" si="2"/>
        <v>0</v>
      </c>
      <c r="I32" s="79"/>
      <c r="J32" s="79"/>
      <c r="L32" s="79">
        <f t="shared" si="1"/>
        <v>0</v>
      </c>
    </row>
    <row r="33" spans="1:12" ht="13.5">
      <c r="A33" s="15"/>
      <c r="B33" s="34" t="s">
        <v>32</v>
      </c>
      <c r="C33" s="31" t="s">
        <v>4</v>
      </c>
      <c r="D33" s="23">
        <v>40</v>
      </c>
      <c r="E33" s="23"/>
      <c r="F33" s="24">
        <f t="shared" si="2"/>
        <v>0</v>
      </c>
      <c r="I33" s="79"/>
      <c r="L33" s="79">
        <f t="shared" si="1"/>
        <v>0</v>
      </c>
    </row>
    <row r="34" spans="1:12" ht="13.5">
      <c r="A34" s="15"/>
      <c r="B34" s="34"/>
      <c r="C34" s="31"/>
      <c r="D34" s="23"/>
      <c r="E34" s="23"/>
      <c r="F34" s="24">
        <f t="shared" si="2"/>
        <v>0</v>
      </c>
      <c r="I34" s="79"/>
      <c r="J34" s="79"/>
      <c r="L34" s="79">
        <f t="shared" si="1"/>
        <v>0</v>
      </c>
    </row>
    <row r="35" spans="1:12" ht="51">
      <c r="A35" s="15" t="s">
        <v>16</v>
      </c>
      <c r="B35" s="34" t="s">
        <v>37</v>
      </c>
      <c r="C35" s="31" t="s">
        <v>4</v>
      </c>
      <c r="D35" s="23">
        <v>44</v>
      </c>
      <c r="E35" s="23"/>
      <c r="F35" s="24">
        <f t="shared" si="2"/>
        <v>0</v>
      </c>
      <c r="I35" s="79"/>
      <c r="J35" s="79"/>
      <c r="L35" s="79">
        <f t="shared" si="1"/>
        <v>0</v>
      </c>
    </row>
    <row r="36" spans="1:12" ht="13.5">
      <c r="A36" s="15"/>
      <c r="B36" s="34"/>
      <c r="C36" s="31"/>
      <c r="D36" s="23"/>
      <c r="E36" s="23"/>
      <c r="F36" s="24">
        <f t="shared" si="2"/>
        <v>0</v>
      </c>
      <c r="I36" s="79"/>
      <c r="L36" s="79">
        <f t="shared" si="1"/>
        <v>0</v>
      </c>
    </row>
    <row r="37" spans="1:12" ht="76.5">
      <c r="A37" s="3" t="s">
        <v>17</v>
      </c>
      <c r="B37" s="5" t="s">
        <v>33</v>
      </c>
      <c r="C37" s="31" t="s">
        <v>4</v>
      </c>
      <c r="D37" s="23">
        <v>210</v>
      </c>
      <c r="E37" s="23"/>
      <c r="F37" s="24">
        <f t="shared" si="2"/>
        <v>0</v>
      </c>
      <c r="I37" s="79"/>
      <c r="J37" s="79"/>
      <c r="L37" s="79">
        <f t="shared" si="1"/>
        <v>0</v>
      </c>
    </row>
    <row r="38" spans="1:12" ht="13.5">
      <c r="A38" s="3"/>
      <c r="B38" s="5"/>
      <c r="C38" s="31"/>
      <c r="D38" s="23"/>
      <c r="E38" s="23"/>
      <c r="F38" s="24">
        <f t="shared" si="2"/>
        <v>0</v>
      </c>
      <c r="I38" s="79"/>
      <c r="J38" s="79"/>
      <c r="L38" s="79">
        <f t="shared" si="1"/>
        <v>0</v>
      </c>
    </row>
    <row r="39" spans="1:12" ht="191.25">
      <c r="A39" s="3" t="s">
        <v>18</v>
      </c>
      <c r="B39" s="5" t="s">
        <v>34</v>
      </c>
      <c r="C39" s="31" t="s">
        <v>10</v>
      </c>
      <c r="D39" s="23">
        <v>1</v>
      </c>
      <c r="E39" s="23"/>
      <c r="F39" s="24">
        <f t="shared" si="2"/>
        <v>0</v>
      </c>
      <c r="I39" s="79"/>
      <c r="L39" s="79">
        <f t="shared" si="1"/>
        <v>0</v>
      </c>
    </row>
    <row r="40" spans="1:12" ht="13.5">
      <c r="A40" s="3"/>
      <c r="B40" s="5"/>
      <c r="C40" s="31"/>
      <c r="D40" s="23"/>
      <c r="E40" s="23"/>
      <c r="F40" s="24">
        <f t="shared" si="2"/>
        <v>0</v>
      </c>
      <c r="I40" s="79"/>
      <c r="J40" s="79"/>
      <c r="L40" s="79">
        <f t="shared" si="1"/>
        <v>0</v>
      </c>
    </row>
    <row r="41" spans="1:12" ht="89.25">
      <c r="A41" s="3" t="s">
        <v>19</v>
      </c>
      <c r="B41" s="5" t="s">
        <v>152</v>
      </c>
      <c r="C41" s="31" t="s">
        <v>4</v>
      </c>
      <c r="D41" s="23">
        <v>156</v>
      </c>
      <c r="E41" s="23"/>
      <c r="F41" s="24">
        <f t="shared" si="2"/>
        <v>0</v>
      </c>
      <c r="I41" s="79"/>
      <c r="J41" s="79"/>
      <c r="L41" s="79">
        <f t="shared" si="1"/>
        <v>0</v>
      </c>
    </row>
    <row r="42" spans="1:12" ht="13.5">
      <c r="A42" s="3"/>
      <c r="B42" s="5"/>
      <c r="C42" s="31"/>
      <c r="D42" s="23"/>
      <c r="E42" s="23"/>
      <c r="F42" s="24">
        <f t="shared" si="2"/>
        <v>0</v>
      </c>
      <c r="I42" s="79"/>
      <c r="L42" s="79">
        <f t="shared" si="1"/>
        <v>0</v>
      </c>
    </row>
    <row r="43" spans="1:12" ht="25.5">
      <c r="A43" s="3" t="s">
        <v>28</v>
      </c>
      <c r="B43" s="5" t="s">
        <v>141</v>
      </c>
      <c r="C43" s="31" t="s">
        <v>2</v>
      </c>
      <c r="D43" s="23">
        <v>1</v>
      </c>
      <c r="E43" s="23"/>
      <c r="F43" s="24">
        <f t="shared" si="2"/>
        <v>0</v>
      </c>
      <c r="I43" s="79"/>
      <c r="J43" s="79"/>
      <c r="L43" s="79">
        <f t="shared" si="1"/>
        <v>0</v>
      </c>
    </row>
    <row r="44" spans="1:12" ht="13.5">
      <c r="A44" s="3"/>
      <c r="B44" s="5"/>
      <c r="C44" s="31"/>
      <c r="D44" s="23"/>
      <c r="E44" s="23"/>
      <c r="F44" s="24"/>
      <c r="I44" s="79"/>
      <c r="J44" s="79"/>
      <c r="L44" s="79">
        <f t="shared" si="1"/>
        <v>0</v>
      </c>
    </row>
    <row r="45" spans="1:12" ht="13.5">
      <c r="A45" s="57" t="s">
        <v>11</v>
      </c>
      <c r="B45" s="58" t="s">
        <v>5</v>
      </c>
      <c r="C45" s="59"/>
      <c r="D45" s="52"/>
      <c r="E45" s="53"/>
      <c r="F45" s="54">
        <f>SUM(F25:F44)</f>
        <v>0</v>
      </c>
      <c r="I45" s="79"/>
      <c r="L45" s="79">
        <f t="shared" si="1"/>
        <v>0</v>
      </c>
    </row>
    <row r="46" spans="1:12" ht="13.5">
      <c r="A46" s="3"/>
      <c r="B46" s="5"/>
      <c r="C46" s="31"/>
      <c r="D46" s="23"/>
      <c r="E46" s="23"/>
      <c r="F46" s="24"/>
      <c r="I46" s="79"/>
      <c r="J46" s="79"/>
      <c r="L46" s="79">
        <f t="shared" si="1"/>
        <v>0</v>
      </c>
    </row>
    <row r="47" spans="1:12" ht="13.5">
      <c r="A47" s="49" t="s">
        <v>104</v>
      </c>
      <c r="B47" s="50" t="s">
        <v>93</v>
      </c>
      <c r="C47" s="51"/>
      <c r="D47" s="52"/>
      <c r="E47" s="53"/>
      <c r="F47" s="54"/>
      <c r="I47" s="79"/>
      <c r="J47" s="79"/>
      <c r="L47" s="79">
        <f t="shared" si="1"/>
        <v>0</v>
      </c>
    </row>
    <row r="48" spans="1:12" ht="13.5">
      <c r="A48" s="65"/>
      <c r="B48" s="66"/>
      <c r="C48" s="67"/>
      <c r="D48" s="63"/>
      <c r="E48" s="64"/>
      <c r="F48" s="63"/>
      <c r="I48" s="79"/>
      <c r="L48" s="79">
        <f t="shared" si="1"/>
        <v>0</v>
      </c>
    </row>
    <row r="49" spans="1:12" ht="165.75">
      <c r="A49" s="3" t="s">
        <v>105</v>
      </c>
      <c r="B49" s="5" t="s">
        <v>140</v>
      </c>
      <c r="C49" s="31" t="s">
        <v>4</v>
      </c>
      <c r="D49" s="23">
        <v>11</v>
      </c>
      <c r="E49" s="23"/>
      <c r="F49" s="24">
        <f>D49*E49</f>
        <v>0</v>
      </c>
      <c r="I49" s="79"/>
      <c r="J49" s="79"/>
      <c r="L49" s="79">
        <f t="shared" si="1"/>
        <v>0</v>
      </c>
    </row>
    <row r="50" spans="1:12" ht="13.5">
      <c r="A50" s="3"/>
      <c r="B50" s="5"/>
      <c r="C50" s="31"/>
      <c r="D50" s="23"/>
      <c r="E50" s="23"/>
      <c r="F50" s="24">
        <f>D50*E50</f>
        <v>0</v>
      </c>
      <c r="I50" s="79"/>
      <c r="J50" s="79"/>
      <c r="L50" s="79"/>
    </row>
    <row r="51" spans="1:12" ht="38.25">
      <c r="A51" s="3" t="s">
        <v>153</v>
      </c>
      <c r="B51" s="5" t="s">
        <v>149</v>
      </c>
      <c r="C51" s="31" t="s">
        <v>4</v>
      </c>
      <c r="D51" s="23">
        <v>3</v>
      </c>
      <c r="E51" s="23"/>
      <c r="F51" s="24">
        <f>D51*E51</f>
        <v>0</v>
      </c>
      <c r="I51" s="79"/>
      <c r="J51" s="79"/>
      <c r="L51" s="79"/>
    </row>
    <row r="52" spans="1:12" ht="13.5">
      <c r="A52" s="65"/>
      <c r="B52" s="66"/>
      <c r="C52" s="67"/>
      <c r="D52" s="63"/>
      <c r="E52" s="64"/>
      <c r="F52" s="63">
        <f>SUM(E52)</f>
        <v>0</v>
      </c>
      <c r="I52" s="79"/>
      <c r="J52" s="79"/>
      <c r="L52" s="79">
        <f t="shared" si="1"/>
        <v>0</v>
      </c>
    </row>
    <row r="53" spans="1:12" ht="13.5">
      <c r="A53" s="57" t="s">
        <v>104</v>
      </c>
      <c r="B53" s="58" t="s">
        <v>5</v>
      </c>
      <c r="C53" s="59"/>
      <c r="D53" s="52"/>
      <c r="E53" s="53"/>
      <c r="F53" s="54">
        <f>SUM(F49:F52)</f>
        <v>0</v>
      </c>
      <c r="I53" s="79"/>
      <c r="L53" s="79">
        <f t="shared" si="1"/>
        <v>0</v>
      </c>
    </row>
    <row r="54" spans="1:12" ht="13.5">
      <c r="A54" s="65"/>
      <c r="B54" s="66"/>
      <c r="C54" s="67"/>
      <c r="D54" s="63"/>
      <c r="E54" s="64"/>
      <c r="F54" s="63"/>
      <c r="I54" s="79"/>
      <c r="J54" s="79"/>
      <c r="L54" s="79">
        <f t="shared" si="1"/>
        <v>0</v>
      </c>
    </row>
    <row r="55" spans="1:12" ht="13.5">
      <c r="A55" s="49" t="s">
        <v>92</v>
      </c>
      <c r="B55" s="50" t="s">
        <v>94</v>
      </c>
      <c r="C55" s="51"/>
      <c r="D55" s="52"/>
      <c r="E55" s="53"/>
      <c r="F55" s="54"/>
      <c r="I55" s="79"/>
      <c r="J55" s="79"/>
      <c r="L55" s="79">
        <f t="shared" si="1"/>
        <v>0</v>
      </c>
    </row>
    <row r="56" spans="1:12" ht="13.5">
      <c r="A56" s="65"/>
      <c r="B56" s="66"/>
      <c r="C56" s="67"/>
      <c r="D56" s="63"/>
      <c r="E56" s="64"/>
      <c r="F56" s="63"/>
      <c r="I56" s="79"/>
      <c r="L56" s="79">
        <f t="shared" si="1"/>
        <v>0</v>
      </c>
    </row>
    <row r="57" spans="1:12" ht="51">
      <c r="A57" s="3" t="s">
        <v>106</v>
      </c>
      <c r="B57" s="80" t="s">
        <v>68</v>
      </c>
      <c r="C57" s="31" t="s">
        <v>4</v>
      </c>
      <c r="D57" s="23">
        <v>146</v>
      </c>
      <c r="E57" s="23"/>
      <c r="F57" s="23">
        <f>D57*E57</f>
        <v>0</v>
      </c>
      <c r="I57" s="79"/>
      <c r="J57" s="79"/>
      <c r="L57" s="79">
        <f t="shared" si="1"/>
        <v>0</v>
      </c>
    </row>
    <row r="58" spans="1:12" ht="13.5">
      <c r="A58" s="3"/>
      <c r="B58" s="5"/>
      <c r="C58" s="31"/>
      <c r="D58" s="23"/>
      <c r="E58" s="23"/>
      <c r="F58" s="23"/>
      <c r="I58" s="79"/>
      <c r="J58" s="79"/>
      <c r="L58" s="79">
        <f t="shared" si="1"/>
        <v>0</v>
      </c>
    </row>
    <row r="59" spans="1:12" ht="38.25">
      <c r="A59" s="3" t="s">
        <v>107</v>
      </c>
      <c r="B59" s="4" t="s">
        <v>40</v>
      </c>
      <c r="C59" s="31"/>
      <c r="D59" s="23"/>
      <c r="E59" s="23"/>
      <c r="F59" s="23"/>
      <c r="I59" s="79"/>
      <c r="L59" s="79">
        <f t="shared" si="1"/>
        <v>0</v>
      </c>
    </row>
    <row r="60" spans="1:12" ht="76.5">
      <c r="A60" s="3"/>
      <c r="B60" s="35" t="s">
        <v>50</v>
      </c>
      <c r="C60" s="31"/>
      <c r="D60" s="23"/>
      <c r="E60" s="23"/>
      <c r="F60" s="23"/>
      <c r="I60" s="79"/>
      <c r="J60" s="79"/>
      <c r="L60" s="79">
        <f t="shared" si="1"/>
        <v>0</v>
      </c>
    </row>
    <row r="61" spans="1:12" ht="63.75">
      <c r="A61" s="3"/>
      <c r="B61" s="35" t="s">
        <v>51</v>
      </c>
      <c r="C61" s="31"/>
      <c r="D61" s="23"/>
      <c r="E61" s="23"/>
      <c r="F61" s="23"/>
      <c r="I61" s="79"/>
      <c r="J61" s="79"/>
      <c r="L61" s="79">
        <f t="shared" si="1"/>
        <v>0</v>
      </c>
    </row>
    <row r="62" spans="1:12" ht="13.5">
      <c r="A62" s="3"/>
      <c r="B62" s="4" t="s">
        <v>41</v>
      </c>
      <c r="C62" s="31"/>
      <c r="D62" s="23"/>
      <c r="E62" s="23"/>
      <c r="F62" s="23"/>
      <c r="I62" s="79"/>
      <c r="L62" s="79">
        <f t="shared" si="1"/>
        <v>0</v>
      </c>
    </row>
    <row r="63" spans="1:12" ht="25.5">
      <c r="A63" s="3"/>
      <c r="B63" s="4" t="s">
        <v>42</v>
      </c>
      <c r="C63" s="31"/>
      <c r="D63" s="23"/>
      <c r="E63" s="23"/>
      <c r="F63" s="23"/>
      <c r="I63" s="79"/>
      <c r="J63" s="79"/>
      <c r="L63" s="79">
        <f t="shared" si="1"/>
        <v>0</v>
      </c>
    </row>
    <row r="64" spans="1:12" ht="25.5">
      <c r="A64" s="3"/>
      <c r="B64" s="4" t="s">
        <v>52</v>
      </c>
      <c r="C64" s="31"/>
      <c r="D64" s="23"/>
      <c r="E64" s="23"/>
      <c r="F64" s="23"/>
      <c r="I64" s="79"/>
      <c r="J64" s="79"/>
      <c r="L64" s="79">
        <f t="shared" si="1"/>
        <v>0</v>
      </c>
    </row>
    <row r="65" spans="1:12" ht="51">
      <c r="A65" s="3"/>
      <c r="B65" s="4" t="s">
        <v>43</v>
      </c>
      <c r="C65" s="31"/>
      <c r="D65" s="23"/>
      <c r="E65" s="23"/>
      <c r="F65" s="23"/>
      <c r="I65" s="79"/>
      <c r="L65" s="79">
        <f t="shared" si="1"/>
        <v>0</v>
      </c>
    </row>
    <row r="66" spans="1:12" ht="13.5">
      <c r="A66" s="3"/>
      <c r="B66" s="4" t="s">
        <v>44</v>
      </c>
      <c r="C66" s="31"/>
      <c r="D66" s="23"/>
      <c r="E66" s="23"/>
      <c r="F66" s="23"/>
      <c r="I66" s="79"/>
      <c r="J66" s="79"/>
      <c r="L66" s="79">
        <f t="shared" si="1"/>
        <v>0</v>
      </c>
    </row>
    <row r="67" spans="1:12" ht="13.5">
      <c r="A67" s="3"/>
      <c r="B67" s="35" t="s">
        <v>45</v>
      </c>
      <c r="C67" s="31"/>
      <c r="D67" s="23"/>
      <c r="E67" s="23"/>
      <c r="F67" s="23"/>
      <c r="I67" s="79"/>
      <c r="J67" s="79"/>
      <c r="L67" s="79">
        <f t="shared" si="1"/>
        <v>0</v>
      </c>
    </row>
    <row r="68" spans="1:12" ht="38.25">
      <c r="A68" s="3"/>
      <c r="B68" s="35" t="s">
        <v>46</v>
      </c>
      <c r="C68" s="31"/>
      <c r="D68" s="23"/>
      <c r="E68" s="23"/>
      <c r="F68" s="23"/>
      <c r="I68" s="79"/>
      <c r="L68" s="79">
        <f t="shared" si="1"/>
        <v>0</v>
      </c>
    </row>
    <row r="69" spans="1:12" ht="63.75">
      <c r="A69" s="3"/>
      <c r="B69" s="35" t="s">
        <v>47</v>
      </c>
      <c r="C69" s="31"/>
      <c r="D69" s="23"/>
      <c r="E69" s="23"/>
      <c r="F69" s="23"/>
      <c r="I69" s="79"/>
      <c r="J69" s="79"/>
      <c r="L69" s="79">
        <f t="shared" si="1"/>
        <v>0</v>
      </c>
    </row>
    <row r="70" spans="1:12" ht="13.5">
      <c r="A70" s="3"/>
      <c r="B70" s="35" t="s">
        <v>48</v>
      </c>
      <c r="C70" s="31"/>
      <c r="D70" s="23"/>
      <c r="E70" s="23"/>
      <c r="F70" s="23"/>
      <c r="I70" s="79"/>
      <c r="J70" s="79"/>
      <c r="L70" s="79">
        <f t="shared" si="1"/>
        <v>0</v>
      </c>
    </row>
    <row r="71" spans="1:12" ht="13.5">
      <c r="A71" s="3"/>
      <c r="B71" s="4" t="s">
        <v>49</v>
      </c>
      <c r="C71" s="31"/>
      <c r="D71" s="23"/>
      <c r="E71" s="23"/>
      <c r="F71" s="23"/>
      <c r="I71" s="79"/>
      <c r="L71" s="79">
        <f t="shared" si="1"/>
        <v>0</v>
      </c>
    </row>
    <row r="72" spans="1:12" ht="13.5">
      <c r="A72" s="3"/>
      <c r="B72" s="6" t="s">
        <v>53</v>
      </c>
      <c r="C72" s="31" t="s">
        <v>4</v>
      </c>
      <c r="D72" s="23">
        <v>240</v>
      </c>
      <c r="E72" s="23"/>
      <c r="F72" s="23">
        <f>D72*E72</f>
        <v>0</v>
      </c>
      <c r="I72" s="79"/>
      <c r="J72" s="79"/>
      <c r="L72" s="79">
        <f aca="true" t="shared" si="3" ref="L72:L137">H72/7.5345</f>
        <v>0</v>
      </c>
    </row>
    <row r="73" spans="1:12" ht="13.5">
      <c r="A73" s="3"/>
      <c r="B73" s="5"/>
      <c r="C73" s="31"/>
      <c r="D73" s="23"/>
      <c r="E73" s="23"/>
      <c r="F73" s="23">
        <f aca="true" t="shared" si="4" ref="F73:F89">D73*E73</f>
        <v>0</v>
      </c>
      <c r="I73" s="79"/>
      <c r="J73" s="79"/>
      <c r="L73" s="79">
        <f t="shared" si="3"/>
        <v>0</v>
      </c>
    </row>
    <row r="74" spans="1:12" ht="38.25">
      <c r="A74" s="3" t="s">
        <v>108</v>
      </c>
      <c r="B74" s="4" t="s">
        <v>54</v>
      </c>
      <c r="C74" s="31"/>
      <c r="D74" s="23"/>
      <c r="E74" s="23"/>
      <c r="F74" s="23">
        <f t="shared" si="4"/>
        <v>0</v>
      </c>
      <c r="I74" s="79"/>
      <c r="L74" s="79">
        <f t="shared" si="3"/>
        <v>0</v>
      </c>
    </row>
    <row r="75" spans="1:12" ht="13.5">
      <c r="A75" s="3"/>
      <c r="B75" s="4" t="s">
        <v>55</v>
      </c>
      <c r="C75" s="31"/>
      <c r="D75" s="23"/>
      <c r="E75" s="23"/>
      <c r="F75" s="23">
        <f t="shared" si="4"/>
        <v>0</v>
      </c>
      <c r="I75" s="79"/>
      <c r="J75" s="79"/>
      <c r="L75" s="79">
        <f t="shared" si="3"/>
        <v>0</v>
      </c>
    </row>
    <row r="76" spans="1:12" ht="13.5">
      <c r="A76" s="3"/>
      <c r="B76" s="35" t="s">
        <v>48</v>
      </c>
      <c r="C76" s="31" t="s">
        <v>4</v>
      </c>
      <c r="D76" s="23">
        <v>6</v>
      </c>
      <c r="E76" s="23"/>
      <c r="F76" s="23">
        <f t="shared" si="4"/>
        <v>0</v>
      </c>
      <c r="I76" s="79"/>
      <c r="J76" s="79"/>
      <c r="L76" s="79">
        <f t="shared" si="3"/>
        <v>0</v>
      </c>
    </row>
    <row r="77" spans="1:12" ht="13.5">
      <c r="A77" s="3"/>
      <c r="B77" s="5"/>
      <c r="C77" s="31"/>
      <c r="D77" s="23"/>
      <c r="E77" s="23"/>
      <c r="F77" s="23">
        <f t="shared" si="4"/>
        <v>0</v>
      </c>
      <c r="I77" s="79"/>
      <c r="L77" s="79">
        <f t="shared" si="3"/>
        <v>0</v>
      </c>
    </row>
    <row r="78" spans="1:12" ht="102">
      <c r="A78" s="3" t="s">
        <v>109</v>
      </c>
      <c r="B78" s="35" t="s">
        <v>56</v>
      </c>
      <c r="C78" s="31" t="s">
        <v>4</v>
      </c>
      <c r="D78" s="23">
        <v>246</v>
      </c>
      <c r="E78" s="23"/>
      <c r="F78" s="23">
        <f t="shared" si="4"/>
        <v>0</v>
      </c>
      <c r="I78" s="79"/>
      <c r="J78" s="79"/>
      <c r="L78" s="79">
        <f t="shared" si="3"/>
        <v>0</v>
      </c>
    </row>
    <row r="79" spans="1:12" ht="13.5">
      <c r="A79" s="3"/>
      <c r="B79" s="35"/>
      <c r="C79" s="31"/>
      <c r="D79" s="23"/>
      <c r="E79" s="23"/>
      <c r="F79" s="23">
        <f t="shared" si="4"/>
        <v>0</v>
      </c>
      <c r="I79" s="79"/>
      <c r="J79" s="79"/>
      <c r="L79" s="79">
        <f t="shared" si="3"/>
        <v>0</v>
      </c>
    </row>
    <row r="80" spans="1:12" ht="13.5">
      <c r="A80" s="3" t="s">
        <v>159</v>
      </c>
      <c r="B80" s="36" t="s">
        <v>57</v>
      </c>
      <c r="C80" s="31"/>
      <c r="D80" s="23"/>
      <c r="E80" s="23"/>
      <c r="F80" s="23">
        <f t="shared" si="4"/>
        <v>0</v>
      </c>
      <c r="I80" s="79"/>
      <c r="L80" s="79">
        <f t="shared" si="3"/>
        <v>0</v>
      </c>
    </row>
    <row r="81" spans="1:12" ht="39">
      <c r="A81" s="3"/>
      <c r="B81" s="37" t="s">
        <v>58</v>
      </c>
      <c r="C81" s="31"/>
      <c r="D81" s="23"/>
      <c r="E81" s="23"/>
      <c r="F81" s="23">
        <f t="shared" si="4"/>
        <v>0</v>
      </c>
      <c r="I81" s="79"/>
      <c r="J81" s="79"/>
      <c r="L81" s="79">
        <f t="shared" si="3"/>
        <v>0</v>
      </c>
    </row>
    <row r="82" spans="1:12" ht="51.75">
      <c r="A82" s="3"/>
      <c r="B82" s="37" t="s">
        <v>59</v>
      </c>
      <c r="C82" s="31"/>
      <c r="D82" s="23"/>
      <c r="E82" s="23"/>
      <c r="F82" s="23">
        <f t="shared" si="4"/>
        <v>0</v>
      </c>
      <c r="I82" s="79"/>
      <c r="J82" s="79"/>
      <c r="L82" s="79">
        <f t="shared" si="3"/>
        <v>0</v>
      </c>
    </row>
    <row r="83" spans="1:12" ht="38.25">
      <c r="A83" s="3"/>
      <c r="B83" s="35" t="s">
        <v>60</v>
      </c>
      <c r="C83" s="31"/>
      <c r="D83" s="23"/>
      <c r="E83" s="23"/>
      <c r="F83" s="23">
        <f t="shared" si="4"/>
        <v>0</v>
      </c>
      <c r="I83" s="79"/>
      <c r="L83" s="79">
        <f t="shared" si="3"/>
        <v>0</v>
      </c>
    </row>
    <row r="84" spans="1:12" ht="13.5">
      <c r="A84" s="65"/>
      <c r="B84" s="37" t="s">
        <v>61</v>
      </c>
      <c r="C84" s="67"/>
      <c r="D84" s="63"/>
      <c r="E84" s="64"/>
      <c r="F84" s="23">
        <f t="shared" si="4"/>
        <v>0</v>
      </c>
      <c r="I84" s="79"/>
      <c r="J84" s="79"/>
      <c r="L84" s="79">
        <f t="shared" si="3"/>
        <v>0</v>
      </c>
    </row>
    <row r="85" spans="1:12" ht="51">
      <c r="A85" s="65"/>
      <c r="B85" s="35" t="s">
        <v>62</v>
      </c>
      <c r="C85" s="67"/>
      <c r="D85" s="63"/>
      <c r="E85" s="64"/>
      <c r="F85" s="23">
        <f t="shared" si="4"/>
        <v>0</v>
      </c>
      <c r="I85" s="79"/>
      <c r="J85" s="79"/>
      <c r="L85" s="79">
        <f t="shared" si="3"/>
        <v>0</v>
      </c>
    </row>
    <row r="86" spans="1:12" ht="25.5">
      <c r="A86" s="65"/>
      <c r="B86" s="35" t="s">
        <v>63</v>
      </c>
      <c r="C86" s="67"/>
      <c r="D86" s="63"/>
      <c r="E86" s="64"/>
      <c r="F86" s="23">
        <f t="shared" si="4"/>
        <v>0</v>
      </c>
      <c r="I86" s="79"/>
      <c r="L86" s="79">
        <f t="shared" si="3"/>
        <v>0</v>
      </c>
    </row>
    <row r="87" spans="1:12" ht="26.25">
      <c r="A87" s="65"/>
      <c r="B87" s="37" t="s">
        <v>64</v>
      </c>
      <c r="C87" s="67"/>
      <c r="D87" s="63"/>
      <c r="E87" s="64"/>
      <c r="F87" s="23">
        <f t="shared" si="4"/>
        <v>0</v>
      </c>
      <c r="I87" s="79"/>
      <c r="J87" s="79"/>
      <c r="L87" s="79">
        <f t="shared" si="3"/>
        <v>0</v>
      </c>
    </row>
    <row r="88" spans="1:12" ht="13.5">
      <c r="A88" s="65"/>
      <c r="B88" s="37" t="s">
        <v>65</v>
      </c>
      <c r="C88" s="67"/>
      <c r="D88" s="63"/>
      <c r="E88" s="64"/>
      <c r="F88" s="23">
        <f t="shared" si="4"/>
        <v>0</v>
      </c>
      <c r="I88" s="79"/>
      <c r="J88" s="79"/>
      <c r="L88" s="79">
        <f t="shared" si="3"/>
        <v>0</v>
      </c>
    </row>
    <row r="89" spans="1:12" ht="15.75">
      <c r="A89" s="65"/>
      <c r="B89" s="38" t="s">
        <v>66</v>
      </c>
      <c r="C89" s="31" t="s">
        <v>4</v>
      </c>
      <c r="D89" s="77">
        <v>260</v>
      </c>
      <c r="E89" s="78"/>
      <c r="F89" s="23">
        <f t="shared" si="4"/>
        <v>0</v>
      </c>
      <c r="I89" s="79"/>
      <c r="L89" s="79">
        <f t="shared" si="3"/>
        <v>0</v>
      </c>
    </row>
    <row r="90" spans="1:12" ht="13.5">
      <c r="A90" s="65"/>
      <c r="B90" s="66"/>
      <c r="C90" s="67"/>
      <c r="D90" s="63"/>
      <c r="E90" s="64"/>
      <c r="F90" s="63">
        <f>SUM(D90:E90)</f>
        <v>0</v>
      </c>
      <c r="I90" s="79"/>
      <c r="J90" s="79"/>
      <c r="L90" s="79">
        <f t="shared" si="3"/>
        <v>0</v>
      </c>
    </row>
    <row r="91" spans="1:12" ht="13.5">
      <c r="A91" s="57" t="s">
        <v>92</v>
      </c>
      <c r="B91" s="58" t="s">
        <v>5</v>
      </c>
      <c r="C91" s="59"/>
      <c r="D91" s="52"/>
      <c r="E91" s="53"/>
      <c r="F91" s="54">
        <f>SUM(F57:F90)</f>
        <v>0</v>
      </c>
      <c r="I91" s="79"/>
      <c r="J91" s="79"/>
      <c r="L91" s="79">
        <f t="shared" si="3"/>
        <v>0</v>
      </c>
    </row>
    <row r="92" spans="1:12" ht="13.5">
      <c r="A92" s="65"/>
      <c r="B92" s="66"/>
      <c r="C92" s="67"/>
      <c r="D92" s="63"/>
      <c r="E92" s="64"/>
      <c r="F92" s="63"/>
      <c r="I92" s="79"/>
      <c r="L92" s="79">
        <f t="shared" si="3"/>
        <v>0</v>
      </c>
    </row>
    <row r="93" spans="1:12" ht="13.5">
      <c r="A93" s="49" t="s">
        <v>110</v>
      </c>
      <c r="B93" s="50" t="s">
        <v>95</v>
      </c>
      <c r="C93" s="51"/>
      <c r="D93" s="52"/>
      <c r="E93" s="53"/>
      <c r="F93" s="54"/>
      <c r="I93" s="79"/>
      <c r="J93" s="79"/>
      <c r="L93" s="79">
        <f t="shared" si="3"/>
        <v>0</v>
      </c>
    </row>
    <row r="94" spans="1:12" ht="13.5">
      <c r="A94" s="65"/>
      <c r="B94" s="66"/>
      <c r="C94" s="67"/>
      <c r="D94" s="63"/>
      <c r="E94" s="64"/>
      <c r="F94" s="63"/>
      <c r="I94" s="79"/>
      <c r="J94" s="79"/>
      <c r="L94" s="79">
        <f t="shared" si="3"/>
        <v>0</v>
      </c>
    </row>
    <row r="95" spans="1:12" ht="51">
      <c r="A95" s="3" t="s">
        <v>111</v>
      </c>
      <c r="B95" s="5" t="s">
        <v>96</v>
      </c>
      <c r="C95" s="31" t="s">
        <v>4</v>
      </c>
      <c r="D95" s="23">
        <v>71</v>
      </c>
      <c r="E95" s="23"/>
      <c r="F95" s="24">
        <f>D95*E95</f>
        <v>0</v>
      </c>
      <c r="I95" s="79"/>
      <c r="L95" s="79">
        <f t="shared" si="3"/>
        <v>0</v>
      </c>
    </row>
    <row r="96" spans="1:12" ht="13.5">
      <c r="A96" s="65"/>
      <c r="B96" s="66"/>
      <c r="C96" s="67"/>
      <c r="D96" s="63"/>
      <c r="E96" s="64"/>
      <c r="F96" s="24">
        <f>D96*E96</f>
        <v>0</v>
      </c>
      <c r="I96" s="79"/>
      <c r="J96" s="79"/>
      <c r="L96" s="79">
        <f t="shared" si="3"/>
        <v>0</v>
      </c>
    </row>
    <row r="97" spans="1:12" ht="25.5">
      <c r="A97" s="3" t="s">
        <v>112</v>
      </c>
      <c r="B97" s="5" t="s">
        <v>73</v>
      </c>
      <c r="C97" s="31" t="s">
        <v>9</v>
      </c>
      <c r="D97" s="23">
        <v>22</v>
      </c>
      <c r="E97" s="23"/>
      <c r="F97" s="24">
        <f>D97*E97</f>
        <v>0</v>
      </c>
      <c r="I97" s="79"/>
      <c r="J97" s="79"/>
      <c r="L97" s="79">
        <f t="shared" si="3"/>
        <v>0</v>
      </c>
    </row>
    <row r="98" spans="1:12" ht="13.5">
      <c r="A98" s="65"/>
      <c r="B98" s="66"/>
      <c r="C98" s="67"/>
      <c r="D98" s="63"/>
      <c r="E98" s="64"/>
      <c r="F98" s="24">
        <f>D98*E98</f>
        <v>0</v>
      </c>
      <c r="I98" s="79"/>
      <c r="L98" s="79">
        <f t="shared" si="3"/>
        <v>0</v>
      </c>
    </row>
    <row r="99" spans="1:12" ht="25.5">
      <c r="A99" s="3" t="s">
        <v>113</v>
      </c>
      <c r="B99" s="5" t="s">
        <v>26</v>
      </c>
      <c r="C99" s="31" t="s">
        <v>4</v>
      </c>
      <c r="D99" s="23">
        <v>166</v>
      </c>
      <c r="E99" s="23"/>
      <c r="F99" s="24">
        <f>D99*E99</f>
        <v>0</v>
      </c>
      <c r="I99" s="79"/>
      <c r="J99" s="79"/>
      <c r="L99" s="79">
        <f t="shared" si="3"/>
        <v>0</v>
      </c>
    </row>
    <row r="100" spans="1:12" ht="13.5">
      <c r="A100" s="3"/>
      <c r="B100" s="5"/>
      <c r="C100" s="31"/>
      <c r="D100" s="23"/>
      <c r="E100" s="23"/>
      <c r="F100" s="24"/>
      <c r="I100" s="79"/>
      <c r="J100" s="79"/>
      <c r="L100" s="79"/>
    </row>
    <row r="101" spans="1:12" ht="38.25">
      <c r="A101" s="3" t="s">
        <v>158</v>
      </c>
      <c r="B101" s="5" t="s">
        <v>150</v>
      </c>
      <c r="C101" s="31" t="s">
        <v>4</v>
      </c>
      <c r="D101" s="23">
        <v>12.5</v>
      </c>
      <c r="E101" s="23"/>
      <c r="F101" s="24">
        <f>D101*E101</f>
        <v>0</v>
      </c>
      <c r="I101" s="79"/>
      <c r="J101" s="79"/>
      <c r="L101" s="79"/>
    </row>
    <row r="102" spans="1:12" ht="13.5">
      <c r="A102" s="65"/>
      <c r="B102" s="66"/>
      <c r="C102" s="67"/>
      <c r="D102" s="63"/>
      <c r="E102" s="64"/>
      <c r="F102" s="63"/>
      <c r="I102" s="79"/>
      <c r="J102" s="79"/>
      <c r="L102" s="79">
        <f t="shared" si="3"/>
        <v>0</v>
      </c>
    </row>
    <row r="103" spans="1:12" ht="13.5">
      <c r="A103" s="57" t="s">
        <v>110</v>
      </c>
      <c r="B103" s="58" t="s">
        <v>5</v>
      </c>
      <c r="C103" s="59"/>
      <c r="D103" s="52"/>
      <c r="E103" s="53"/>
      <c r="F103" s="54">
        <f>SUM(F95:F102)</f>
        <v>0</v>
      </c>
      <c r="I103" s="79"/>
      <c r="L103" s="79">
        <f t="shared" si="3"/>
        <v>0</v>
      </c>
    </row>
    <row r="104" spans="1:12" ht="13.5">
      <c r="A104" s="65"/>
      <c r="B104" s="66"/>
      <c r="C104" s="67"/>
      <c r="D104" s="63"/>
      <c r="E104" s="64"/>
      <c r="F104" s="63"/>
      <c r="I104" s="79"/>
      <c r="J104" s="79"/>
      <c r="L104" s="79">
        <f t="shared" si="3"/>
        <v>0</v>
      </c>
    </row>
    <row r="105" spans="1:12" ht="13.5">
      <c r="A105" s="49" t="s">
        <v>114</v>
      </c>
      <c r="B105" s="50" t="s">
        <v>97</v>
      </c>
      <c r="C105" s="51"/>
      <c r="D105" s="52"/>
      <c r="E105" s="53"/>
      <c r="F105" s="54"/>
      <c r="I105" s="79"/>
      <c r="J105" s="79"/>
      <c r="L105" s="79">
        <f t="shared" si="3"/>
        <v>0</v>
      </c>
    </row>
    <row r="106" spans="1:12" ht="13.5">
      <c r="A106" s="65"/>
      <c r="B106" s="66"/>
      <c r="C106" s="67"/>
      <c r="D106" s="63"/>
      <c r="E106" s="64"/>
      <c r="F106" s="63"/>
      <c r="I106" s="79"/>
      <c r="L106" s="79">
        <f t="shared" si="3"/>
        <v>0</v>
      </c>
    </row>
    <row r="107" spans="1:12" ht="38.25">
      <c r="A107" s="16" t="s">
        <v>115</v>
      </c>
      <c r="B107" s="5" t="s">
        <v>39</v>
      </c>
      <c r="C107" s="31" t="s">
        <v>10</v>
      </c>
      <c r="D107" s="23">
        <v>2</v>
      </c>
      <c r="E107" s="23"/>
      <c r="F107" s="24">
        <f>D107*E107</f>
        <v>0</v>
      </c>
      <c r="I107" s="79"/>
      <c r="J107" s="79"/>
      <c r="L107" s="79">
        <f t="shared" si="3"/>
        <v>0</v>
      </c>
    </row>
    <row r="108" spans="1:12" ht="13.5">
      <c r="A108" s="65"/>
      <c r="B108" s="66"/>
      <c r="C108" s="67"/>
      <c r="D108" s="63"/>
      <c r="E108" s="64"/>
      <c r="F108" s="24">
        <f>D108*E108</f>
        <v>0</v>
      </c>
      <c r="I108" s="79"/>
      <c r="J108" s="79"/>
      <c r="L108" s="79">
        <f t="shared" si="3"/>
        <v>0</v>
      </c>
    </row>
    <row r="109" spans="1:12" ht="140.25">
      <c r="A109" s="3" t="s">
        <v>116</v>
      </c>
      <c r="B109" s="5" t="s">
        <v>98</v>
      </c>
      <c r="C109" s="31" t="s">
        <v>10</v>
      </c>
      <c r="D109" s="23">
        <v>2</v>
      </c>
      <c r="E109" s="23"/>
      <c r="F109" s="24">
        <f>D109*E109</f>
        <v>0</v>
      </c>
      <c r="I109" s="79"/>
      <c r="L109" s="79">
        <f t="shared" si="3"/>
        <v>0</v>
      </c>
    </row>
    <row r="110" spans="1:12" ht="13.5">
      <c r="A110" s="3"/>
      <c r="B110" s="5"/>
      <c r="C110" s="31"/>
      <c r="D110" s="23"/>
      <c r="E110" s="23"/>
      <c r="F110" s="24"/>
      <c r="I110" s="79"/>
      <c r="J110" s="79"/>
      <c r="L110" s="79">
        <f t="shared" si="3"/>
        <v>0</v>
      </c>
    </row>
    <row r="111" spans="1:12" ht="89.25">
      <c r="A111" s="3" t="s">
        <v>138</v>
      </c>
      <c r="B111" s="5" t="s">
        <v>139</v>
      </c>
      <c r="C111" s="31" t="s">
        <v>10</v>
      </c>
      <c r="D111" s="23">
        <v>1</v>
      </c>
      <c r="E111" s="23"/>
      <c r="F111" s="24">
        <f>D111*E111</f>
        <v>0</v>
      </c>
      <c r="I111" s="79"/>
      <c r="J111" s="79"/>
      <c r="L111" s="79">
        <f t="shared" si="3"/>
        <v>0</v>
      </c>
    </row>
    <row r="112" spans="1:12" ht="13.5">
      <c r="A112" s="3"/>
      <c r="B112" s="5"/>
      <c r="C112" s="31"/>
      <c r="D112" s="23"/>
      <c r="E112" s="23"/>
      <c r="F112" s="24">
        <f>D112*E112</f>
        <v>0</v>
      </c>
      <c r="I112" s="79"/>
      <c r="L112" s="79">
        <f t="shared" si="3"/>
        <v>0</v>
      </c>
    </row>
    <row r="113" spans="1:12" ht="13.5">
      <c r="A113" s="57" t="s">
        <v>114</v>
      </c>
      <c r="B113" s="58" t="s">
        <v>5</v>
      </c>
      <c r="C113" s="59"/>
      <c r="D113" s="52"/>
      <c r="E113" s="53"/>
      <c r="F113" s="54">
        <f>SUM(F107:F112)</f>
        <v>0</v>
      </c>
      <c r="I113" s="79"/>
      <c r="J113" s="79"/>
      <c r="L113" s="79">
        <f t="shared" si="3"/>
        <v>0</v>
      </c>
    </row>
    <row r="114" spans="1:12" ht="13.5">
      <c r="A114" s="3"/>
      <c r="B114" s="5"/>
      <c r="C114" s="31"/>
      <c r="D114" s="23"/>
      <c r="E114" s="23"/>
      <c r="F114" s="24">
        <f>D114*E114</f>
        <v>0</v>
      </c>
      <c r="I114" s="79"/>
      <c r="J114" s="79"/>
      <c r="L114" s="79">
        <f t="shared" si="3"/>
        <v>0</v>
      </c>
    </row>
    <row r="115" spans="1:12" ht="13.5">
      <c r="A115" s="49" t="s">
        <v>117</v>
      </c>
      <c r="B115" s="50" t="s">
        <v>99</v>
      </c>
      <c r="C115" s="51"/>
      <c r="D115" s="52"/>
      <c r="E115" s="53"/>
      <c r="F115" s="54"/>
      <c r="I115" s="79"/>
      <c r="L115" s="79">
        <f t="shared" si="3"/>
        <v>0</v>
      </c>
    </row>
    <row r="116" spans="1:12" ht="13.5">
      <c r="A116" s="3"/>
      <c r="B116" s="5"/>
      <c r="C116" s="31"/>
      <c r="D116" s="23"/>
      <c r="E116" s="23"/>
      <c r="F116" s="24"/>
      <c r="I116" s="79"/>
      <c r="J116" s="79"/>
      <c r="L116" s="79">
        <f t="shared" si="3"/>
        <v>0</v>
      </c>
    </row>
    <row r="117" spans="1:12" ht="38.25">
      <c r="A117" s="3" t="s">
        <v>118</v>
      </c>
      <c r="B117" s="5" t="s">
        <v>35</v>
      </c>
      <c r="C117" s="31" t="s">
        <v>4</v>
      </c>
      <c r="D117" s="23">
        <v>78</v>
      </c>
      <c r="E117" s="23"/>
      <c r="F117" s="24">
        <f>D117*E117</f>
        <v>0</v>
      </c>
      <c r="I117" s="79"/>
      <c r="J117" s="79"/>
      <c r="L117" s="79">
        <f t="shared" si="3"/>
        <v>0</v>
      </c>
    </row>
    <row r="118" spans="1:12" ht="13.5">
      <c r="A118" s="3"/>
      <c r="B118" s="5"/>
      <c r="C118" s="31"/>
      <c r="D118" s="23"/>
      <c r="E118" s="23"/>
      <c r="F118" s="24">
        <f>D118*E118</f>
        <v>0</v>
      </c>
      <c r="I118" s="79"/>
      <c r="L118" s="79">
        <f t="shared" si="3"/>
        <v>0</v>
      </c>
    </row>
    <row r="119" spans="1:12" ht="38.25">
      <c r="A119" s="3" t="s">
        <v>119</v>
      </c>
      <c r="B119" s="5" t="s">
        <v>67</v>
      </c>
      <c r="C119" s="31" t="s">
        <v>4</v>
      </c>
      <c r="D119" s="23">
        <v>88</v>
      </c>
      <c r="E119" s="23"/>
      <c r="F119" s="24">
        <f>D119*E119</f>
        <v>0</v>
      </c>
      <c r="I119" s="79"/>
      <c r="J119" s="79"/>
      <c r="L119" s="79">
        <f t="shared" si="3"/>
        <v>0</v>
      </c>
    </row>
    <row r="120" spans="1:12" ht="13.5">
      <c r="A120" s="3"/>
      <c r="B120" s="5"/>
      <c r="C120" s="31"/>
      <c r="D120" s="23"/>
      <c r="E120" s="23"/>
      <c r="F120" s="24">
        <f>D120*E120</f>
        <v>0</v>
      </c>
      <c r="I120" s="79"/>
      <c r="J120" s="79"/>
      <c r="L120" s="79">
        <f t="shared" si="3"/>
        <v>0</v>
      </c>
    </row>
    <row r="121" spans="1:12" ht="102">
      <c r="A121" s="3" t="s">
        <v>120</v>
      </c>
      <c r="B121" s="68" t="s">
        <v>144</v>
      </c>
      <c r="C121" s="31" t="s">
        <v>4</v>
      </c>
      <c r="D121" s="23">
        <v>94</v>
      </c>
      <c r="E121" s="23"/>
      <c r="F121" s="24">
        <f>D121*E121</f>
        <v>0</v>
      </c>
      <c r="I121" s="79"/>
      <c r="L121" s="79">
        <f t="shared" si="3"/>
        <v>0</v>
      </c>
    </row>
    <row r="122" spans="1:12" ht="13.5">
      <c r="A122" s="3"/>
      <c r="B122" s="68"/>
      <c r="C122" s="31"/>
      <c r="D122" s="23"/>
      <c r="E122" s="23"/>
      <c r="F122" s="24"/>
      <c r="I122" s="79"/>
      <c r="J122" s="79"/>
      <c r="L122" s="79">
        <f t="shared" si="3"/>
        <v>0</v>
      </c>
    </row>
    <row r="123" spans="1:12" ht="13.5">
      <c r="A123" s="57" t="s">
        <v>117</v>
      </c>
      <c r="B123" s="58" t="s">
        <v>5</v>
      </c>
      <c r="C123" s="59"/>
      <c r="D123" s="52"/>
      <c r="E123" s="53"/>
      <c r="F123" s="54">
        <f>SUM(F117:F122)</f>
        <v>0</v>
      </c>
      <c r="I123" s="79"/>
      <c r="J123" s="79"/>
      <c r="L123" s="79">
        <f t="shared" si="3"/>
        <v>0</v>
      </c>
    </row>
    <row r="124" spans="1:12" ht="13.5">
      <c r="A124" s="3"/>
      <c r="B124" s="5"/>
      <c r="C124" s="31"/>
      <c r="D124" s="23"/>
      <c r="E124" s="23"/>
      <c r="F124" s="24"/>
      <c r="I124" s="79"/>
      <c r="L124" s="79">
        <f t="shared" si="3"/>
        <v>0</v>
      </c>
    </row>
    <row r="125" spans="1:12" ht="13.5">
      <c r="A125" s="49" t="s">
        <v>121</v>
      </c>
      <c r="B125" s="50" t="s">
        <v>100</v>
      </c>
      <c r="C125" s="51"/>
      <c r="D125" s="52"/>
      <c r="E125" s="53"/>
      <c r="F125" s="54"/>
      <c r="I125" s="79"/>
      <c r="J125" s="79"/>
      <c r="L125" s="79">
        <f t="shared" si="3"/>
        <v>0</v>
      </c>
    </row>
    <row r="126" spans="1:12" ht="13.5">
      <c r="A126" s="3"/>
      <c r="B126" s="5"/>
      <c r="C126" s="31"/>
      <c r="D126" s="23"/>
      <c r="E126" s="23"/>
      <c r="F126" s="24"/>
      <c r="I126" s="79"/>
      <c r="J126" s="79"/>
      <c r="L126" s="79">
        <f t="shared" si="3"/>
        <v>0</v>
      </c>
    </row>
    <row r="127" spans="1:12" ht="63.75">
      <c r="A127" s="3" t="s">
        <v>122</v>
      </c>
      <c r="B127" s="5" t="s">
        <v>89</v>
      </c>
      <c r="C127" s="31" t="s">
        <v>2</v>
      </c>
      <c r="D127" s="23">
        <v>1</v>
      </c>
      <c r="E127" s="23"/>
      <c r="F127" s="24">
        <f aca="true" t="shared" si="5" ref="F127:F149">D127*E127</f>
        <v>0</v>
      </c>
      <c r="I127" s="79"/>
      <c r="L127" s="79">
        <f t="shared" si="3"/>
        <v>0</v>
      </c>
    </row>
    <row r="128" spans="1:12" ht="13.5">
      <c r="A128" s="3"/>
      <c r="B128" s="5"/>
      <c r="C128" s="31"/>
      <c r="D128" s="23"/>
      <c r="E128" s="23"/>
      <c r="F128" s="24">
        <f t="shared" si="5"/>
        <v>0</v>
      </c>
      <c r="I128" s="79"/>
      <c r="J128" s="79"/>
      <c r="L128" s="79">
        <f t="shared" si="3"/>
        <v>0</v>
      </c>
    </row>
    <row r="129" spans="1:12" ht="38.25">
      <c r="A129" s="3" t="s">
        <v>123</v>
      </c>
      <c r="B129" s="5" t="s">
        <v>74</v>
      </c>
      <c r="C129" s="31" t="s">
        <v>10</v>
      </c>
      <c r="D129" s="23">
        <v>1</v>
      </c>
      <c r="E129" s="23"/>
      <c r="F129" s="24">
        <f t="shared" si="5"/>
        <v>0</v>
      </c>
      <c r="I129" s="79"/>
      <c r="J129" s="79"/>
      <c r="L129" s="79">
        <f t="shared" si="3"/>
        <v>0</v>
      </c>
    </row>
    <row r="130" spans="1:12" ht="13.5">
      <c r="A130" s="3"/>
      <c r="B130" s="5"/>
      <c r="C130" s="31"/>
      <c r="D130" s="23"/>
      <c r="E130" s="23"/>
      <c r="F130" s="24">
        <f t="shared" si="5"/>
        <v>0</v>
      </c>
      <c r="I130" s="79"/>
      <c r="L130" s="79">
        <f t="shared" si="3"/>
        <v>0</v>
      </c>
    </row>
    <row r="131" spans="1:12" ht="140.25">
      <c r="A131" s="3" t="s">
        <v>124</v>
      </c>
      <c r="B131" s="43" t="s">
        <v>75</v>
      </c>
      <c r="C131" s="31"/>
      <c r="D131" s="23"/>
      <c r="E131" s="23"/>
      <c r="F131" s="24">
        <f t="shared" si="5"/>
        <v>0</v>
      </c>
      <c r="I131" s="79"/>
      <c r="J131" s="79"/>
      <c r="L131" s="79">
        <f t="shared" si="3"/>
        <v>0</v>
      </c>
    </row>
    <row r="132" spans="1:12" ht="13.5">
      <c r="A132" s="3"/>
      <c r="B132" s="44" t="s">
        <v>76</v>
      </c>
      <c r="C132" s="31" t="s">
        <v>9</v>
      </c>
      <c r="D132" s="23">
        <v>25</v>
      </c>
      <c r="E132" s="23"/>
      <c r="F132" s="24">
        <f t="shared" si="5"/>
        <v>0</v>
      </c>
      <c r="I132" s="79"/>
      <c r="J132" s="79"/>
      <c r="L132" s="79">
        <f t="shared" si="3"/>
        <v>0</v>
      </c>
    </row>
    <row r="133" spans="1:12" ht="13.5">
      <c r="A133" s="3"/>
      <c r="B133" s="44" t="s">
        <v>77</v>
      </c>
      <c r="C133" s="31" t="s">
        <v>9</v>
      </c>
      <c r="D133" s="23">
        <v>40</v>
      </c>
      <c r="E133" s="23"/>
      <c r="F133" s="24">
        <f t="shared" si="5"/>
        <v>0</v>
      </c>
      <c r="I133" s="79"/>
      <c r="L133" s="79">
        <f t="shared" si="3"/>
        <v>0</v>
      </c>
    </row>
    <row r="134" spans="1:12" ht="13.5">
      <c r="A134" s="3"/>
      <c r="B134" s="44"/>
      <c r="C134" s="31"/>
      <c r="D134" s="23"/>
      <c r="E134" s="23"/>
      <c r="F134" s="24">
        <f t="shared" si="5"/>
        <v>0</v>
      </c>
      <c r="I134" s="79"/>
      <c r="J134" s="79"/>
      <c r="L134" s="79">
        <f t="shared" si="3"/>
        <v>0</v>
      </c>
    </row>
    <row r="135" spans="1:12" ht="25.5">
      <c r="A135" s="3" t="s">
        <v>125</v>
      </c>
      <c r="B135" s="4" t="s">
        <v>78</v>
      </c>
      <c r="C135" s="31"/>
      <c r="D135" s="23"/>
      <c r="E135" s="23"/>
      <c r="F135" s="24">
        <f t="shared" si="5"/>
        <v>0</v>
      </c>
      <c r="I135" s="79"/>
      <c r="J135" s="79"/>
      <c r="L135" s="79">
        <f t="shared" si="3"/>
        <v>0</v>
      </c>
    </row>
    <row r="136" spans="1:12" ht="13.5">
      <c r="A136" s="3"/>
      <c r="B136" s="44" t="s">
        <v>76</v>
      </c>
      <c r="C136" s="31" t="s">
        <v>9</v>
      </c>
      <c r="D136" s="23">
        <v>25</v>
      </c>
      <c r="E136" s="23"/>
      <c r="F136" s="24">
        <f t="shared" si="5"/>
        <v>0</v>
      </c>
      <c r="I136" s="79"/>
      <c r="L136" s="79">
        <f t="shared" si="3"/>
        <v>0</v>
      </c>
    </row>
    <row r="137" spans="1:12" ht="13.5">
      <c r="A137" s="3"/>
      <c r="B137" s="44" t="s">
        <v>77</v>
      </c>
      <c r="C137" s="31" t="s">
        <v>9</v>
      </c>
      <c r="D137" s="23">
        <v>40</v>
      </c>
      <c r="E137" s="23"/>
      <c r="F137" s="24">
        <f t="shared" si="5"/>
        <v>0</v>
      </c>
      <c r="I137" s="79"/>
      <c r="J137" s="79"/>
      <c r="L137" s="79">
        <f t="shared" si="3"/>
        <v>0</v>
      </c>
    </row>
    <row r="138" spans="1:12" ht="13.5">
      <c r="A138" s="3"/>
      <c r="B138" s="44"/>
      <c r="C138" s="31"/>
      <c r="D138" s="23"/>
      <c r="E138" s="23"/>
      <c r="F138" s="24">
        <f t="shared" si="5"/>
        <v>0</v>
      </c>
      <c r="I138" s="79"/>
      <c r="J138" s="79"/>
      <c r="L138" s="79">
        <f aca="true" t="shared" si="6" ref="L138:L172">H138/7.5345</f>
        <v>0</v>
      </c>
    </row>
    <row r="139" spans="1:12" ht="51">
      <c r="A139" s="3" t="s">
        <v>126</v>
      </c>
      <c r="B139" s="43" t="s">
        <v>79</v>
      </c>
      <c r="C139" s="31"/>
      <c r="D139" s="23"/>
      <c r="E139" s="23"/>
      <c r="F139" s="24">
        <f t="shared" si="5"/>
        <v>0</v>
      </c>
      <c r="I139" s="79"/>
      <c r="L139" s="79">
        <f t="shared" si="6"/>
        <v>0</v>
      </c>
    </row>
    <row r="140" spans="1:12" ht="13.5">
      <c r="A140" s="3"/>
      <c r="B140" s="45" t="s">
        <v>80</v>
      </c>
      <c r="C140" s="31" t="s">
        <v>9</v>
      </c>
      <c r="D140" s="23">
        <v>6</v>
      </c>
      <c r="E140" s="23"/>
      <c r="F140" s="24">
        <f t="shared" si="5"/>
        <v>0</v>
      </c>
      <c r="I140" s="79"/>
      <c r="J140" s="79"/>
      <c r="L140" s="79">
        <f t="shared" si="6"/>
        <v>0</v>
      </c>
    </row>
    <row r="141" spans="1:12" ht="13.5">
      <c r="A141" s="3"/>
      <c r="B141" s="44"/>
      <c r="C141" s="31"/>
      <c r="D141" s="23"/>
      <c r="E141" s="23"/>
      <c r="F141" s="24">
        <f t="shared" si="5"/>
        <v>0</v>
      </c>
      <c r="I141" s="79"/>
      <c r="J141" s="79"/>
      <c r="L141" s="79">
        <f t="shared" si="6"/>
        <v>0</v>
      </c>
    </row>
    <row r="142" spans="1:12" ht="89.25">
      <c r="A142" s="15" t="s">
        <v>127</v>
      </c>
      <c r="B142" s="45" t="s">
        <v>81</v>
      </c>
      <c r="C142" s="31"/>
      <c r="D142" s="23"/>
      <c r="E142" s="23"/>
      <c r="F142" s="24">
        <f t="shared" si="5"/>
        <v>0</v>
      </c>
      <c r="I142" s="79"/>
      <c r="L142" s="79">
        <f t="shared" si="6"/>
        <v>0</v>
      </c>
    </row>
    <row r="143" spans="1:12" ht="13.5">
      <c r="A143" s="3"/>
      <c r="B143" s="45" t="s">
        <v>82</v>
      </c>
      <c r="C143" s="31" t="s">
        <v>9</v>
      </c>
      <c r="D143" s="23">
        <v>20</v>
      </c>
      <c r="E143" s="23"/>
      <c r="F143" s="24">
        <f t="shared" si="5"/>
        <v>0</v>
      </c>
      <c r="I143" s="79"/>
      <c r="J143" s="79"/>
      <c r="L143" s="79">
        <f t="shared" si="6"/>
        <v>0</v>
      </c>
    </row>
    <row r="144" spans="1:12" ht="13.5">
      <c r="A144" s="3"/>
      <c r="B144" s="44" t="s">
        <v>83</v>
      </c>
      <c r="C144" s="31" t="s">
        <v>9</v>
      </c>
      <c r="D144" s="23">
        <v>16</v>
      </c>
      <c r="E144" s="23"/>
      <c r="F144" s="24">
        <f t="shared" si="5"/>
        <v>0</v>
      </c>
      <c r="I144" s="79"/>
      <c r="J144" s="79"/>
      <c r="L144" s="79">
        <f t="shared" si="6"/>
        <v>0</v>
      </c>
    </row>
    <row r="145" spans="1:12" ht="13.5">
      <c r="A145" s="3"/>
      <c r="B145" s="44"/>
      <c r="C145" s="31"/>
      <c r="D145" s="23"/>
      <c r="E145" s="23"/>
      <c r="F145" s="24">
        <f t="shared" si="5"/>
        <v>0</v>
      </c>
      <c r="I145" s="79"/>
      <c r="L145" s="79">
        <f t="shared" si="6"/>
        <v>0</v>
      </c>
    </row>
    <row r="146" spans="1:12" ht="216.75">
      <c r="A146" s="3" t="s">
        <v>128</v>
      </c>
      <c r="B146" s="43" t="s">
        <v>160</v>
      </c>
      <c r="C146" s="31" t="s">
        <v>2</v>
      </c>
      <c r="D146" s="23">
        <v>2</v>
      </c>
      <c r="E146" s="23"/>
      <c r="F146" s="24">
        <f t="shared" si="5"/>
        <v>0</v>
      </c>
      <c r="I146" s="79"/>
      <c r="J146" s="79"/>
      <c r="L146" s="79">
        <f t="shared" si="6"/>
        <v>0</v>
      </c>
    </row>
    <row r="147" spans="1:12" ht="13.5">
      <c r="A147" s="3"/>
      <c r="B147" s="43"/>
      <c r="C147" s="31"/>
      <c r="D147" s="23"/>
      <c r="E147" s="23"/>
      <c r="F147" s="24">
        <f t="shared" si="5"/>
        <v>0</v>
      </c>
      <c r="I147" s="79"/>
      <c r="J147" s="79"/>
      <c r="L147" s="79">
        <f t="shared" si="6"/>
        <v>0</v>
      </c>
    </row>
    <row r="148" spans="1:12" ht="178.5">
      <c r="A148" s="3" t="s">
        <v>129</v>
      </c>
      <c r="B148" s="46" t="s">
        <v>161</v>
      </c>
      <c r="C148" s="31" t="s">
        <v>10</v>
      </c>
      <c r="D148" s="23">
        <v>1</v>
      </c>
      <c r="E148" s="23"/>
      <c r="F148" s="24">
        <f t="shared" si="5"/>
        <v>0</v>
      </c>
      <c r="I148" s="79"/>
      <c r="L148" s="79">
        <f t="shared" si="6"/>
        <v>0</v>
      </c>
    </row>
    <row r="149" spans="1:12" ht="13.5">
      <c r="A149" s="3"/>
      <c r="B149" s="43"/>
      <c r="C149" s="31"/>
      <c r="D149" s="23"/>
      <c r="E149" s="23"/>
      <c r="F149" s="24">
        <f t="shared" si="5"/>
        <v>0</v>
      </c>
      <c r="I149" s="79"/>
      <c r="J149" s="79"/>
      <c r="L149" s="79">
        <f t="shared" si="6"/>
        <v>0</v>
      </c>
    </row>
    <row r="150" spans="1:12" ht="13.5">
      <c r="A150" s="57" t="s">
        <v>121</v>
      </c>
      <c r="B150" s="58" t="s">
        <v>5</v>
      </c>
      <c r="C150" s="59"/>
      <c r="D150" s="52"/>
      <c r="E150" s="53"/>
      <c r="F150" s="54">
        <f>SUM(F127:F149)</f>
        <v>0</v>
      </c>
      <c r="I150" s="79"/>
      <c r="J150" s="79"/>
      <c r="L150" s="79">
        <f t="shared" si="6"/>
        <v>0</v>
      </c>
    </row>
    <row r="151" spans="1:12" ht="13.5">
      <c r="A151" s="3"/>
      <c r="B151" s="5"/>
      <c r="C151" s="31"/>
      <c r="D151" s="23"/>
      <c r="E151" s="23"/>
      <c r="F151" s="23"/>
      <c r="I151" s="79"/>
      <c r="L151" s="79">
        <f t="shared" si="6"/>
        <v>0</v>
      </c>
    </row>
    <row r="152" spans="1:12" ht="13.5">
      <c r="A152" s="49" t="s">
        <v>130</v>
      </c>
      <c r="B152" s="50" t="s">
        <v>101</v>
      </c>
      <c r="C152" s="51"/>
      <c r="D152" s="52"/>
      <c r="E152" s="53"/>
      <c r="F152" s="54"/>
      <c r="I152" s="79"/>
      <c r="J152" s="79"/>
      <c r="L152" s="79">
        <f t="shared" si="6"/>
        <v>0</v>
      </c>
    </row>
    <row r="153" spans="1:12" ht="13.5">
      <c r="A153" s="3"/>
      <c r="B153" s="5"/>
      <c r="C153" s="31"/>
      <c r="D153" s="23"/>
      <c r="E153" s="23"/>
      <c r="F153" s="24"/>
      <c r="I153" s="79"/>
      <c r="J153" s="79"/>
      <c r="L153" s="79">
        <f t="shared" si="6"/>
        <v>0</v>
      </c>
    </row>
    <row r="154" spans="1:12" ht="38.25">
      <c r="A154" s="3" t="s">
        <v>131</v>
      </c>
      <c r="B154" s="5" t="s">
        <v>151</v>
      </c>
      <c r="C154" s="31" t="s">
        <v>10</v>
      </c>
      <c r="D154" s="23">
        <v>3</v>
      </c>
      <c r="E154" s="23"/>
      <c r="F154" s="24">
        <f>D154*E154</f>
        <v>0</v>
      </c>
      <c r="I154" s="79"/>
      <c r="L154" s="79">
        <f t="shared" si="6"/>
        <v>0</v>
      </c>
    </row>
    <row r="155" spans="1:12" ht="13.5">
      <c r="A155" s="3"/>
      <c r="B155" s="5"/>
      <c r="C155" s="31"/>
      <c r="D155" s="23"/>
      <c r="E155" s="23"/>
      <c r="F155" s="24">
        <f>D155*E155</f>
        <v>0</v>
      </c>
      <c r="I155" s="79"/>
      <c r="J155" s="79"/>
      <c r="L155" s="79">
        <f t="shared" si="6"/>
        <v>0</v>
      </c>
    </row>
    <row r="156" spans="1:12" ht="25.5">
      <c r="A156" s="3" t="s">
        <v>132</v>
      </c>
      <c r="B156" s="5" t="s">
        <v>25</v>
      </c>
      <c r="C156" s="31" t="s">
        <v>10</v>
      </c>
      <c r="D156" s="23">
        <v>5</v>
      </c>
      <c r="E156" s="23"/>
      <c r="F156" s="24">
        <f>D156*E156</f>
        <v>0</v>
      </c>
      <c r="I156" s="79"/>
      <c r="J156" s="79"/>
      <c r="L156" s="79">
        <f t="shared" si="6"/>
        <v>0</v>
      </c>
    </row>
    <row r="157" spans="1:12" ht="13.5">
      <c r="A157" s="3"/>
      <c r="B157" s="5"/>
      <c r="C157" s="31"/>
      <c r="D157" s="23"/>
      <c r="E157" s="23"/>
      <c r="F157" s="24">
        <f>D157*E157</f>
        <v>0</v>
      </c>
      <c r="I157" s="79"/>
      <c r="L157" s="79">
        <f t="shared" si="6"/>
        <v>0</v>
      </c>
    </row>
    <row r="158" spans="1:12" ht="74.25" customHeight="1">
      <c r="A158" s="3" t="s">
        <v>133</v>
      </c>
      <c r="B158" s="81" t="s">
        <v>84</v>
      </c>
      <c r="C158" s="31" t="s">
        <v>10</v>
      </c>
      <c r="D158" s="23">
        <v>5</v>
      </c>
      <c r="E158" s="23"/>
      <c r="F158" s="24">
        <f aca="true" t="shared" si="7" ref="F158:F166">D158*E158</f>
        <v>0</v>
      </c>
      <c r="I158" s="79"/>
      <c r="J158" s="79"/>
      <c r="L158" s="79">
        <f t="shared" si="6"/>
        <v>0</v>
      </c>
    </row>
    <row r="159" spans="1:12" ht="13.5">
      <c r="A159" s="3"/>
      <c r="B159" s="43"/>
      <c r="C159" s="31"/>
      <c r="D159" s="23"/>
      <c r="E159" s="23"/>
      <c r="F159" s="24">
        <f t="shared" si="7"/>
        <v>0</v>
      </c>
      <c r="I159" s="79"/>
      <c r="J159" s="79"/>
      <c r="L159" s="79">
        <f t="shared" si="6"/>
        <v>0</v>
      </c>
    </row>
    <row r="160" spans="1:12" ht="63.75">
      <c r="A160" s="3" t="s">
        <v>134</v>
      </c>
      <c r="B160" s="47" t="s">
        <v>87</v>
      </c>
      <c r="C160" s="31" t="s">
        <v>10</v>
      </c>
      <c r="D160" s="23">
        <v>6</v>
      </c>
      <c r="E160" s="23"/>
      <c r="F160" s="24">
        <f t="shared" si="7"/>
        <v>0</v>
      </c>
      <c r="I160" s="79"/>
      <c r="L160" s="79">
        <f t="shared" si="6"/>
        <v>0</v>
      </c>
    </row>
    <row r="161" spans="1:12" ht="13.5">
      <c r="A161" s="3"/>
      <c r="B161" s="47"/>
      <c r="C161" s="31"/>
      <c r="D161" s="23"/>
      <c r="E161" s="23"/>
      <c r="F161" s="24">
        <f t="shared" si="7"/>
        <v>0</v>
      </c>
      <c r="I161" s="79"/>
      <c r="J161" s="79"/>
      <c r="L161" s="79">
        <f t="shared" si="6"/>
        <v>0</v>
      </c>
    </row>
    <row r="162" spans="1:12" ht="51">
      <c r="A162" s="3" t="s">
        <v>135</v>
      </c>
      <c r="B162" s="47" t="s">
        <v>85</v>
      </c>
      <c r="C162" s="31" t="s">
        <v>10</v>
      </c>
      <c r="D162" s="23">
        <v>6</v>
      </c>
      <c r="E162" s="23"/>
      <c r="F162" s="24">
        <f t="shared" si="7"/>
        <v>0</v>
      </c>
      <c r="I162" s="79"/>
      <c r="J162" s="79"/>
      <c r="L162" s="79">
        <f t="shared" si="6"/>
        <v>0</v>
      </c>
    </row>
    <row r="163" spans="1:12" ht="13.5">
      <c r="A163" s="3"/>
      <c r="B163" s="47"/>
      <c r="C163" s="31"/>
      <c r="D163" s="23"/>
      <c r="E163" s="23"/>
      <c r="F163" s="24">
        <f t="shared" si="7"/>
        <v>0</v>
      </c>
      <c r="I163" s="79"/>
      <c r="L163" s="79">
        <f t="shared" si="6"/>
        <v>0</v>
      </c>
    </row>
    <row r="164" spans="1:12" ht="63.75">
      <c r="A164" s="3" t="s">
        <v>136</v>
      </c>
      <c r="B164" s="47" t="s">
        <v>86</v>
      </c>
      <c r="C164" s="31" t="s">
        <v>10</v>
      </c>
      <c r="D164" s="23">
        <v>10</v>
      </c>
      <c r="E164" s="23"/>
      <c r="F164" s="24">
        <f t="shared" si="7"/>
        <v>0</v>
      </c>
      <c r="I164" s="79"/>
      <c r="J164" s="79"/>
      <c r="L164" s="79">
        <f t="shared" si="6"/>
        <v>0</v>
      </c>
    </row>
    <row r="165" spans="1:12" ht="13.5">
      <c r="A165" s="3"/>
      <c r="B165" s="47"/>
      <c r="C165" s="31"/>
      <c r="D165" s="23"/>
      <c r="E165" s="23"/>
      <c r="F165" s="24">
        <f t="shared" si="7"/>
        <v>0</v>
      </c>
      <c r="I165" s="79"/>
      <c r="J165" s="79"/>
      <c r="L165" s="79">
        <f t="shared" si="6"/>
        <v>0</v>
      </c>
    </row>
    <row r="166" spans="1:12" ht="25.5">
      <c r="A166" s="3" t="s">
        <v>157</v>
      </c>
      <c r="B166" s="48" t="s">
        <v>88</v>
      </c>
      <c r="C166" s="31" t="s">
        <v>2</v>
      </c>
      <c r="D166" s="23">
        <v>1</v>
      </c>
      <c r="E166" s="23"/>
      <c r="F166" s="24">
        <f t="shared" si="7"/>
        <v>0</v>
      </c>
      <c r="I166" s="79"/>
      <c r="L166" s="79">
        <f t="shared" si="6"/>
        <v>0</v>
      </c>
    </row>
    <row r="167" spans="1:12" ht="13.5">
      <c r="A167" s="3"/>
      <c r="B167" s="5"/>
      <c r="C167" s="31"/>
      <c r="D167" s="23"/>
      <c r="E167" s="23"/>
      <c r="F167" s="23"/>
      <c r="I167" s="79"/>
      <c r="J167" s="79"/>
      <c r="L167" s="79">
        <f t="shared" si="6"/>
        <v>0</v>
      </c>
    </row>
    <row r="168" spans="1:12" ht="13.5">
      <c r="A168" s="13"/>
      <c r="B168" s="14" t="s">
        <v>5</v>
      </c>
      <c r="C168" s="39"/>
      <c r="D168" s="19"/>
      <c r="E168" s="32"/>
      <c r="F168" s="25">
        <f>SUM(F154:F167)</f>
        <v>0</v>
      </c>
      <c r="I168" s="79"/>
      <c r="J168" s="79"/>
      <c r="L168" s="79">
        <f t="shared" si="6"/>
        <v>0</v>
      </c>
    </row>
    <row r="169" spans="1:12" ht="13.5">
      <c r="A169" s="17"/>
      <c r="B169" s="18"/>
      <c r="C169" s="41"/>
      <c r="D169" s="26"/>
      <c r="E169" s="26"/>
      <c r="F169" s="27"/>
      <c r="I169" s="79"/>
      <c r="L169" s="79">
        <f t="shared" si="6"/>
        <v>0</v>
      </c>
    </row>
    <row r="170" spans="1:12" ht="13.5">
      <c r="A170" s="49" t="s">
        <v>146</v>
      </c>
      <c r="B170" s="50" t="s">
        <v>145</v>
      </c>
      <c r="C170" s="51"/>
      <c r="D170" s="52"/>
      <c r="E170" s="53"/>
      <c r="F170" s="54"/>
      <c r="I170" s="79"/>
      <c r="J170" s="79"/>
      <c r="L170" s="79">
        <f t="shared" si="6"/>
        <v>0</v>
      </c>
    </row>
    <row r="171" spans="1:12" ht="13.5">
      <c r="A171" s="17"/>
      <c r="B171" s="18"/>
      <c r="C171" s="41"/>
      <c r="D171" s="26"/>
      <c r="E171" s="26"/>
      <c r="F171" s="27"/>
      <c r="I171" s="79"/>
      <c r="J171" s="79"/>
      <c r="L171" s="79">
        <f t="shared" si="6"/>
        <v>0</v>
      </c>
    </row>
    <row r="172" spans="1:12" ht="102">
      <c r="A172" s="17" t="s">
        <v>147</v>
      </c>
      <c r="B172" s="18" t="s">
        <v>148</v>
      </c>
      <c r="C172" s="23" t="s">
        <v>2</v>
      </c>
      <c r="D172" s="23">
        <v>1</v>
      </c>
      <c r="E172" s="23"/>
      <c r="F172" s="24">
        <f>D172*E172</f>
        <v>0</v>
      </c>
      <c r="I172" s="79"/>
      <c r="L172" s="79">
        <f t="shared" si="6"/>
        <v>0</v>
      </c>
    </row>
    <row r="173" ht="16.5">
      <c r="F173" s="27">
        <f>D173*E173</f>
        <v>0</v>
      </c>
    </row>
    <row r="174" spans="1:6" ht="13.5">
      <c r="A174" s="13"/>
      <c r="B174" s="14" t="s">
        <v>5</v>
      </c>
      <c r="C174" s="39"/>
      <c r="D174" s="32"/>
      <c r="E174" s="32"/>
      <c r="F174" s="25">
        <f>SUM(F172:F173)</f>
        <v>0</v>
      </c>
    </row>
    <row r="176" spans="1:5" ht="16.5">
      <c r="A176" s="3"/>
      <c r="B176" s="2" t="s">
        <v>20</v>
      </c>
      <c r="C176" s="42"/>
      <c r="D176" s="21"/>
      <c r="E176" s="21"/>
    </row>
    <row r="177" spans="1:6" ht="13.5">
      <c r="A177" s="3"/>
      <c r="B177" s="4"/>
      <c r="C177" s="42"/>
      <c r="D177" s="21"/>
      <c r="E177" s="21"/>
      <c r="F177" s="22"/>
    </row>
    <row r="178" spans="1:6" ht="13.5">
      <c r="A178" s="1" t="s">
        <v>0</v>
      </c>
      <c r="B178" s="2" t="str">
        <f>B3</f>
        <v>PRIPREMNI RADOVI </v>
      </c>
      <c r="C178" s="42"/>
      <c r="D178" s="21"/>
      <c r="E178" s="21"/>
      <c r="F178" s="69">
        <f>F21</f>
        <v>0</v>
      </c>
    </row>
    <row r="179" spans="1:6" ht="13.5">
      <c r="A179" s="1"/>
      <c r="B179" s="2"/>
      <c r="C179" s="42"/>
      <c r="D179" s="21"/>
      <c r="E179" s="21"/>
      <c r="F179" s="69"/>
    </row>
    <row r="180" spans="1:6" ht="13.5">
      <c r="A180" s="1" t="s">
        <v>11</v>
      </c>
      <c r="B180" s="2" t="str">
        <f>B23</f>
        <v>ZIDARSKI RADOVI</v>
      </c>
      <c r="C180" s="42"/>
      <c r="D180" s="21"/>
      <c r="E180" s="21"/>
      <c r="F180" s="69">
        <f>F45</f>
        <v>0</v>
      </c>
    </row>
    <row r="181" spans="1:6" ht="13.5">
      <c r="A181" s="1"/>
      <c r="B181" s="2"/>
      <c r="C181" s="42"/>
      <c r="D181" s="21"/>
      <c r="E181" s="21"/>
      <c r="F181" s="69"/>
    </row>
    <row r="182" spans="1:6" ht="13.5">
      <c r="A182" s="1" t="s">
        <v>104</v>
      </c>
      <c r="B182" s="2" t="str">
        <f>B47</f>
        <v>GIPS-KARTONSKI RADOVI</v>
      </c>
      <c r="C182" s="42"/>
      <c r="D182" s="21"/>
      <c r="E182" s="21"/>
      <c r="F182" s="69">
        <f>F53</f>
        <v>0</v>
      </c>
    </row>
    <row r="183" spans="1:6" ht="13.5">
      <c r="A183" s="1"/>
      <c r="B183" s="2"/>
      <c r="C183" s="42"/>
      <c r="D183" s="21"/>
      <c r="E183" s="21"/>
      <c r="F183" s="69"/>
    </row>
    <row r="184" spans="1:6" ht="13.5">
      <c r="A184" s="1" t="s">
        <v>92</v>
      </c>
      <c r="B184" s="2" t="str">
        <f>B55</f>
        <v>IZOLATERSKI I FASADERSKI RADOVI</v>
      </c>
      <c r="C184" s="42"/>
      <c r="D184" s="21"/>
      <c r="E184" s="21"/>
      <c r="F184" s="69">
        <f>F91</f>
        <v>0</v>
      </c>
    </row>
    <row r="185" spans="1:6" ht="13.5">
      <c r="A185" s="1"/>
      <c r="B185" s="2"/>
      <c r="C185" s="42"/>
      <c r="D185" s="21"/>
      <c r="E185" s="21"/>
      <c r="F185" s="69"/>
    </row>
    <row r="186" spans="1:6" ht="13.5">
      <c r="A186" s="1" t="s">
        <v>110</v>
      </c>
      <c r="B186" s="2" t="str">
        <f>B93</f>
        <v>KERAMIČARSKI I KAMENOREZAČKI RADOVI</v>
      </c>
      <c r="C186" s="42"/>
      <c r="D186" s="21"/>
      <c r="E186" s="21"/>
      <c r="F186" s="69">
        <f>F103</f>
        <v>0</v>
      </c>
    </row>
    <row r="187" spans="1:6" ht="13.5">
      <c r="A187" s="1"/>
      <c r="B187" s="2"/>
      <c r="C187" s="42"/>
      <c r="D187" s="21"/>
      <c r="E187" s="21"/>
      <c r="F187" s="69"/>
    </row>
    <row r="188" spans="1:6" ht="13.5">
      <c r="A188" s="1" t="s">
        <v>114</v>
      </c>
      <c r="B188" s="2" t="str">
        <f>B105</f>
        <v>STOLARSKI I BRAVARSKI RADOVI</v>
      </c>
      <c r="C188" s="42"/>
      <c r="D188" s="21"/>
      <c r="E188" s="21"/>
      <c r="F188" s="69">
        <f>F113</f>
        <v>0</v>
      </c>
    </row>
    <row r="189" spans="1:6" ht="13.5">
      <c r="A189" s="1"/>
      <c r="B189" s="2"/>
      <c r="C189" s="42"/>
      <c r="D189" s="21"/>
      <c r="E189" s="21"/>
      <c r="F189" s="69"/>
    </row>
    <row r="190" spans="1:6" ht="13.5">
      <c r="A190" s="1" t="s">
        <v>117</v>
      </c>
      <c r="B190" s="2" t="str">
        <f>B115</f>
        <v>SOBOSLIKARSKI I LIČILAČKI RADOVI</v>
      </c>
      <c r="C190" s="42"/>
      <c r="D190" s="21"/>
      <c r="E190" s="21"/>
      <c r="F190" s="69">
        <f>F123</f>
        <v>0</v>
      </c>
    </row>
    <row r="191" spans="1:6" ht="13.5">
      <c r="A191" s="1"/>
      <c r="B191" s="2"/>
      <c r="C191" s="42"/>
      <c r="D191" s="21"/>
      <c r="E191" s="21"/>
      <c r="F191" s="69"/>
    </row>
    <row r="192" spans="1:6" ht="13.5">
      <c r="A192" s="1" t="s">
        <v>121</v>
      </c>
      <c r="B192" s="2" t="str">
        <f>B125</f>
        <v>VODOVOD I KANALIZACIJA</v>
      </c>
      <c r="C192" s="42"/>
      <c r="D192" s="21"/>
      <c r="E192" s="21"/>
      <c r="F192" s="69">
        <f>F150</f>
        <v>0</v>
      </c>
    </row>
    <row r="193" spans="1:6" ht="13.5">
      <c r="A193" s="1"/>
      <c r="B193" s="2"/>
      <c r="C193" s="42"/>
      <c r="D193" s="21"/>
      <c r="E193" s="21"/>
      <c r="F193" s="69"/>
    </row>
    <row r="194" spans="1:6" ht="13.5">
      <c r="A194" s="1" t="s">
        <v>130</v>
      </c>
      <c r="B194" s="2" t="str">
        <f>B152</f>
        <v>ELEKTROINSTALACIJE</v>
      </c>
      <c r="C194" s="42"/>
      <c r="D194" s="21"/>
      <c r="E194" s="21"/>
      <c r="F194" s="69">
        <f>F168</f>
        <v>0</v>
      </c>
    </row>
    <row r="195" spans="1:6" ht="13.5">
      <c r="A195" s="1"/>
      <c r="B195" s="2"/>
      <c r="C195" s="42"/>
      <c r="D195" s="21"/>
      <c r="E195" s="21"/>
      <c r="F195" s="69"/>
    </row>
    <row r="196" spans="1:6" ht="13.5">
      <c r="A196" s="1" t="s">
        <v>146</v>
      </c>
      <c r="B196" s="2" t="str">
        <f>B170</f>
        <v>OSTALI RADOVI</v>
      </c>
      <c r="C196" s="42"/>
      <c r="D196" s="21"/>
      <c r="E196" s="21"/>
      <c r="F196" s="69">
        <f>F174</f>
        <v>0</v>
      </c>
    </row>
    <row r="197" spans="1:6" ht="13.5">
      <c r="A197" s="1"/>
      <c r="B197" s="2"/>
      <c r="C197" s="42"/>
      <c r="D197" s="21"/>
      <c r="E197" s="21"/>
      <c r="F197" s="22"/>
    </row>
    <row r="198" spans="1:6" ht="13.5">
      <c r="A198" s="3"/>
      <c r="B198" s="70" t="s">
        <v>156</v>
      </c>
      <c r="C198" s="71"/>
      <c r="D198" s="29"/>
      <c r="E198" s="29"/>
      <c r="F198" s="29">
        <f>SUM(F178:F197)</f>
        <v>0</v>
      </c>
    </row>
    <row r="199" spans="1:6" ht="16.5">
      <c r="A199" s="3"/>
      <c r="B199" s="2"/>
      <c r="C199" s="72"/>
      <c r="D199" s="33"/>
      <c r="E199" s="33"/>
      <c r="F199" s="73"/>
    </row>
    <row r="200" spans="1:6" ht="13.5">
      <c r="A200" s="3"/>
      <c r="B200" s="2" t="s">
        <v>155</v>
      </c>
      <c r="C200" s="74"/>
      <c r="D200" s="75"/>
      <c r="E200" s="33"/>
      <c r="F200" s="69">
        <f>F198*0.25</f>
        <v>0</v>
      </c>
    </row>
    <row r="201" spans="1:6" ht="16.5">
      <c r="A201" s="3"/>
      <c r="B201" s="2"/>
      <c r="C201" s="76"/>
      <c r="D201" s="33"/>
      <c r="E201" s="33"/>
      <c r="F201" s="73"/>
    </row>
    <row r="202" spans="1:6" ht="13.5">
      <c r="A202" s="3"/>
      <c r="B202" s="70" t="s">
        <v>154</v>
      </c>
      <c r="C202" s="71"/>
      <c r="D202" s="29"/>
      <c r="E202" s="29"/>
      <c r="F202" s="29">
        <f>F198+F200</f>
        <v>0</v>
      </c>
    </row>
    <row r="203" spans="1:6" ht="13.5">
      <c r="A203" s="3"/>
      <c r="B203" s="82"/>
      <c r="C203" s="83"/>
      <c r="D203" s="69"/>
      <c r="E203" s="69"/>
      <c r="F203" s="69"/>
    </row>
    <row r="204" spans="1:6" ht="13.5">
      <c r="A204" s="3"/>
      <c r="B204" s="82"/>
      <c r="C204" s="83"/>
      <c r="D204" s="69"/>
      <c r="E204" s="69"/>
      <c r="F204" s="69"/>
    </row>
    <row r="205" spans="1:6" ht="16.5">
      <c r="A205" s="3"/>
      <c r="B205" s="2"/>
      <c r="C205" s="76"/>
      <c r="D205" s="33"/>
      <c r="E205" s="33"/>
      <c r="F205" s="73"/>
    </row>
    <row r="206" spans="2:6" ht="16.5">
      <c r="B206" s="9" t="s">
        <v>165</v>
      </c>
      <c r="D206" s="30" t="s">
        <v>162</v>
      </c>
      <c r="F206" s="28" t="s">
        <v>163</v>
      </c>
    </row>
    <row r="207" ht="16.5">
      <c r="F207" s="28" t="s">
        <v>164</v>
      </c>
    </row>
    <row r="208" spans="1:6" ht="16.5">
      <c r="A208" s="3"/>
      <c r="B208" s="2"/>
      <c r="C208" s="76"/>
      <c r="D208" s="33"/>
      <c r="E208" s="33"/>
      <c r="F208" s="73"/>
    </row>
  </sheetData>
  <sheetProtection selectLockedCells="1" selectUnlockedCells="1"/>
  <printOptions/>
  <pageMargins left="1.1023622047244095" right="0.7086614173228347" top="0.984251968503937" bottom="0.7874015748031497" header="0.31496062992125984" footer="0.31496062992125984"/>
  <pageSetup firstPageNumber="5" useFirstPageNumber="1" fitToHeight="0" fitToWidth="1" horizontalDpi="300" verticalDpi="300" orientation="portrait" paperSize="9" scale="86" r:id="rId1"/>
  <headerFooter alignWithMargins="0">
    <oddHeader>&amp;C&amp;"Arial Narrow,Uobičajeno"&amp;8Građevina: Dom u Donjim Rogoljima
Naručitelj: Općina Okučani, Trg dr. Franje Tuđmana 1, Okučani
Lokacija: k.č.br. 436/3, k.o. Rogolji</oddHeader>
    <oddFooter>&amp;L&amp;"Arial Narrow,Uobičajeno"&amp;9TROŠKOVNIK
</oddFoot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dc:creator>
  <cp:keywords/>
  <dc:description/>
  <cp:lastModifiedBy>Sintagma Sintagma</cp:lastModifiedBy>
  <cp:lastPrinted>2023-11-10T13:35:57Z</cp:lastPrinted>
  <dcterms:created xsi:type="dcterms:W3CDTF">2014-07-09T08:25:17Z</dcterms:created>
  <dcterms:modified xsi:type="dcterms:W3CDTF">2023-11-10T13:36:57Z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1033-11.2.0.9747</vt:lpwstr>
  </property>
</Properties>
</file>