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okucani\racunovodstvo\"/>
    </mc:Choice>
  </mc:AlternateContent>
  <xr:revisionPtr revIDLastSave="0" documentId="13_ncr:1_{2B69E05C-5243-4826-95A0-048577A34B11}" xr6:coauthVersionLast="47" xr6:coauthVersionMax="47" xr10:uidLastSave="{00000000-0000-0000-0000-000000000000}"/>
  <bookViews>
    <workbookView xWindow="-108" yWindow="-108" windowWidth="30936" windowHeight="167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G312" i="9"/>
  <c r="F312" i="9"/>
  <c r="E312" i="9"/>
  <c r="B312" i="9" s="1"/>
  <c r="H311" i="9"/>
  <c r="G311" i="9"/>
  <c r="F311" i="9"/>
  <c r="H310" i="9"/>
  <c r="E310" i="9" s="1"/>
  <c r="B310" i="9" s="1"/>
  <c r="G310" i="9"/>
  <c r="F310" i="9"/>
  <c r="F309" i="9"/>
  <c r="F308" i="9"/>
  <c r="H307" i="9"/>
  <c r="E307" i="9" s="1"/>
  <c r="B307" i="9" s="1"/>
  <c r="G307" i="9"/>
  <c r="F307" i="9"/>
  <c r="F306" i="9"/>
  <c r="H305" i="9"/>
  <c r="G305" i="9"/>
  <c r="F305" i="9"/>
  <c r="E305" i="9"/>
  <c r="B305" i="9" s="1"/>
  <c r="H304" i="9"/>
  <c r="E304" i="9" s="1"/>
  <c r="B304" i="9" s="1"/>
  <c r="G304" i="9"/>
  <c r="F304" i="9"/>
  <c r="H303" i="9"/>
  <c r="G303" i="9"/>
  <c r="F303" i="9"/>
  <c r="E303" i="9"/>
  <c r="B303" i="9" s="1"/>
  <c r="F302" i="9"/>
  <c r="F301" i="9"/>
  <c r="F300" i="9"/>
  <c r="F299" i="9"/>
  <c r="F298" i="9" s="1"/>
  <c r="F297" i="9"/>
  <c r="L296" i="9"/>
  <c r="H296" i="9"/>
  <c r="F296" i="9"/>
  <c r="F295" i="9"/>
  <c r="I294" i="9"/>
  <c r="E294" i="9" s="1"/>
  <c r="B294" i="9" s="1"/>
  <c r="H294" i="9"/>
  <c r="F294" i="9"/>
  <c r="E293" i="9"/>
  <c r="M292" i="9"/>
  <c r="L292" i="9"/>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F283" i="9"/>
  <c r="E283" i="9"/>
  <c r="B283" i="9"/>
  <c r="M282" i="9"/>
  <c r="L282" i="9"/>
  <c r="E282" i="9"/>
  <c r="M281" i="9"/>
  <c r="L281" i="9"/>
  <c r="F281" i="9"/>
  <c r="E281" i="9"/>
  <c r="B281" i="9"/>
  <c r="M280" i="9"/>
  <c r="L280" i="9"/>
  <c r="E280" i="9"/>
  <c r="M279" i="9"/>
  <c r="L279" i="9"/>
  <c r="F279" i="9"/>
  <c r="E279" i="9"/>
  <c r="B279" i="9"/>
  <c r="M278" i="9"/>
  <c r="L278" i="9"/>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E269" i="9"/>
  <c r="M268" i="9"/>
  <c r="L268" i="9"/>
  <c r="F268" i="9"/>
  <c r="E268" i="9"/>
  <c r="B268" i="9"/>
  <c r="M267" i="9"/>
  <c r="L267" i="9"/>
  <c r="F267" i="9" s="1"/>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B252" i="9" s="1"/>
  <c r="E252" i="9"/>
  <c r="M251" i="9"/>
  <c r="L251" i="9"/>
  <c r="E251" i="9"/>
  <c r="M250" i="9"/>
  <c r="L250" i="9"/>
  <c r="F250" i="9"/>
  <c r="E250" i="9"/>
  <c r="B250" i="9"/>
  <c r="M249" i="9"/>
  <c r="L249" i="9"/>
  <c r="F249" i="9" s="1"/>
  <c r="E249" i="9"/>
  <c r="M248" i="9"/>
  <c r="L248" i="9"/>
  <c r="F248" i="9"/>
  <c r="E248" i="9"/>
  <c r="B248" i="9"/>
  <c r="M247" i="9"/>
  <c r="L247" i="9"/>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E235" i="9"/>
  <c r="M234" i="9"/>
  <c r="F234" i="9" s="1"/>
  <c r="B234" i="9" s="1"/>
  <c r="L234" i="9"/>
  <c r="E234" i="9"/>
  <c r="M233" i="9"/>
  <c r="L233" i="9"/>
  <c r="F233" i="9" s="1"/>
  <c r="E233" i="9"/>
  <c r="M232" i="9"/>
  <c r="L232" i="9"/>
  <c r="F232" i="9"/>
  <c r="B232" i="9" s="1"/>
  <c r="E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E109" i="9"/>
  <c r="B109" i="9" s="1"/>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G37" i="9"/>
  <c r="F37" i="9"/>
  <c r="H36" i="9"/>
  <c r="E36" i="9" s="1"/>
  <c r="B36" i="9" s="1"/>
  <c r="G36" i="9"/>
  <c r="F36" i="9"/>
  <c r="H35" i="9"/>
  <c r="E35" i="9" s="1"/>
  <c r="B35" i="9" s="1"/>
  <c r="G35" i="9"/>
  <c r="F35" i="9"/>
  <c r="H34" i="9"/>
  <c r="G34" i="9"/>
  <c r="F34" i="9"/>
  <c r="E34" i="9"/>
  <c r="B34" i="9" s="1"/>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25" i="8" s="1"/>
  <c r="C1601" i="1" s="1"/>
  <c r="G1601" i="1" s="1"/>
  <c r="D18" i="8"/>
  <c r="C1594" i="1" s="1"/>
  <c r="H1594" i="1" s="1"/>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E251" i="5"/>
  <c r="D251" i="5"/>
  <c r="F251" i="5" s="1"/>
  <c r="E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3" i="1" s="1"/>
  <c r="D428" i="4"/>
  <c r="F428" i="4" s="1"/>
  <c r="E427" i="4"/>
  <c r="D427" i="4"/>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2" i="4" s="1"/>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G25" i="3"/>
  <c r="B25" i="3"/>
  <c r="G24" i="3"/>
  <c r="B24" i="3"/>
  <c r="I23" i="3"/>
  <c r="G23" i="3"/>
  <c r="B23" i="3"/>
  <c r="I22" i="3"/>
  <c r="H22" i="3"/>
  <c r="G22" i="3"/>
  <c r="B22" i="3"/>
  <c r="G20" i="3"/>
  <c r="B20" i="3"/>
  <c r="G19" i="3"/>
  <c r="B19" i="3"/>
  <c r="G18" i="3"/>
  <c r="B18" i="3"/>
  <c r="G17" i="3"/>
  <c r="B17" i="3"/>
  <c r="H10" i="3" a="1"/>
  <c r="H10" i="3" s="1"/>
  <c r="L3" i="9" s="1"/>
  <c r="C1685" i="1"/>
  <c r="G1685" i="1" s="1"/>
  <c r="G1684" i="1"/>
  <c r="C1684" i="1"/>
  <c r="H1684" i="1" s="1"/>
  <c r="C1683" i="1"/>
  <c r="G1683" i="1" s="1"/>
  <c r="C1682" i="1"/>
  <c r="H1682" i="1" s="1"/>
  <c r="H1681" i="1"/>
  <c r="C1681" i="1"/>
  <c r="G1681" i="1" s="1"/>
  <c r="C1680" i="1"/>
  <c r="H1680" i="1" s="1"/>
  <c r="C1679" i="1"/>
  <c r="G1679" i="1" s="1"/>
  <c r="G1678" i="1"/>
  <c r="C1678" i="1"/>
  <c r="H1678" i="1" s="1"/>
  <c r="H1677" i="1"/>
  <c r="C1677" i="1"/>
  <c r="G1677" i="1" s="1"/>
  <c r="C1676" i="1"/>
  <c r="H1676" i="1" s="1"/>
  <c r="C1675" i="1"/>
  <c r="G1675" i="1" s="1"/>
  <c r="G1674" i="1"/>
  <c r="C1674" i="1"/>
  <c r="H1674" i="1" s="1"/>
  <c r="C1673" i="1"/>
  <c r="G1673" i="1" s="1"/>
  <c r="G1672" i="1"/>
  <c r="C1672" i="1"/>
  <c r="H1672" i="1" s="1"/>
  <c r="C1671" i="1"/>
  <c r="G1671" i="1" s="1"/>
  <c r="C1670" i="1"/>
  <c r="H1670" i="1" s="1"/>
  <c r="C1669" i="1"/>
  <c r="G1669" i="1" s="1"/>
  <c r="C1668" i="1"/>
  <c r="H1668" i="1" s="1"/>
  <c r="H1667" i="1"/>
  <c r="C1667" i="1"/>
  <c r="G1667" i="1" s="1"/>
  <c r="G1666" i="1"/>
  <c r="C1666" i="1"/>
  <c r="H1666" i="1" s="1"/>
  <c r="C1665" i="1"/>
  <c r="G1665" i="1" s="1"/>
  <c r="C1664" i="1"/>
  <c r="H1664" i="1" s="1"/>
  <c r="C1663" i="1"/>
  <c r="G1663" i="1" s="1"/>
  <c r="G1662" i="1"/>
  <c r="C1662" i="1"/>
  <c r="H1662" i="1" s="1"/>
  <c r="C1661" i="1"/>
  <c r="G1661" i="1" s="1"/>
  <c r="G1660" i="1"/>
  <c r="C1660" i="1"/>
  <c r="H1660" i="1" s="1"/>
  <c r="C1659" i="1"/>
  <c r="G1659" i="1" s="1"/>
  <c r="C1658" i="1"/>
  <c r="H1658" i="1" s="1"/>
  <c r="C1657" i="1"/>
  <c r="G1657" i="1" s="1"/>
  <c r="G1656" i="1"/>
  <c r="C1656" i="1"/>
  <c r="H1656" i="1" s="1"/>
  <c r="H1655" i="1"/>
  <c r="C1655" i="1"/>
  <c r="G1655" i="1" s="1"/>
  <c r="C1654" i="1"/>
  <c r="H1654" i="1" s="1"/>
  <c r="C1653" i="1"/>
  <c r="G1653" i="1" s="1"/>
  <c r="C1652" i="1"/>
  <c r="H1652" i="1" s="1"/>
  <c r="C1651" i="1"/>
  <c r="G1651" i="1" s="1"/>
  <c r="G1650" i="1"/>
  <c r="C1650" i="1"/>
  <c r="H1650" i="1" s="1"/>
  <c r="C1649" i="1"/>
  <c r="G1649" i="1" s="1"/>
  <c r="C1648" i="1"/>
  <c r="H1648" i="1" s="1"/>
  <c r="H1647" i="1"/>
  <c r="C1647" i="1"/>
  <c r="G1647" i="1" s="1"/>
  <c r="C1646" i="1"/>
  <c r="H1646" i="1" s="1"/>
  <c r="H1645" i="1"/>
  <c r="C1645" i="1"/>
  <c r="G1645" i="1" s="1"/>
  <c r="G1644" i="1"/>
  <c r="C1644" i="1"/>
  <c r="H1644" i="1" s="1"/>
  <c r="C1643" i="1"/>
  <c r="G1643" i="1" s="1"/>
  <c r="C1642" i="1"/>
  <c r="H1642" i="1" s="1"/>
  <c r="H1641" i="1"/>
  <c r="C1641" i="1"/>
  <c r="G1641" i="1" s="1"/>
  <c r="C1640" i="1"/>
  <c r="H1640" i="1" s="1"/>
  <c r="C1639" i="1"/>
  <c r="G1639" i="1" s="1"/>
  <c r="C1638" i="1"/>
  <c r="H1638" i="1" s="1"/>
  <c r="C1637" i="1"/>
  <c r="G1637" i="1" s="1"/>
  <c r="C1636" i="1"/>
  <c r="H1636" i="1" s="1"/>
  <c r="H1635" i="1"/>
  <c r="C1635" i="1"/>
  <c r="G1635" i="1" s="1"/>
  <c r="C1634" i="1"/>
  <c r="H1634" i="1" s="1"/>
  <c r="C1633" i="1"/>
  <c r="G1633" i="1" s="1"/>
  <c r="C1632" i="1"/>
  <c r="H1632" i="1" s="1"/>
  <c r="C1631" i="1"/>
  <c r="G1631" i="1" s="1"/>
  <c r="C1630" i="1"/>
  <c r="H1630" i="1" s="1"/>
  <c r="C1629" i="1"/>
  <c r="G1629" i="1" s="1"/>
  <c r="C1628" i="1"/>
  <c r="H1628" i="1" s="1"/>
  <c r="G1626" i="1"/>
  <c r="C1626" i="1"/>
  <c r="H1626" i="1" s="1"/>
  <c r="H1625" i="1"/>
  <c r="C1625" i="1"/>
  <c r="G1625" i="1" s="1"/>
  <c r="G1624" i="1"/>
  <c r="C1624" i="1"/>
  <c r="H1624" i="1" s="1"/>
  <c r="H1623" i="1"/>
  <c r="C1623" i="1"/>
  <c r="G1623" i="1" s="1"/>
  <c r="G1622" i="1"/>
  <c r="C1622" i="1"/>
  <c r="H1622" i="1" s="1"/>
  <c r="C1619" i="1"/>
  <c r="G1619" i="1" s="1"/>
  <c r="G1618" i="1"/>
  <c r="C1618" i="1"/>
  <c r="H1618" i="1" s="1"/>
  <c r="C1617" i="1"/>
  <c r="G1617" i="1" s="1"/>
  <c r="G1616" i="1"/>
  <c r="C1616" i="1"/>
  <c r="H1616" i="1" s="1"/>
  <c r="C1615" i="1"/>
  <c r="G1615" i="1" s="1"/>
  <c r="G1614" i="1"/>
  <c r="C1614" i="1"/>
  <c r="H1614" i="1" s="1"/>
  <c r="C1613" i="1"/>
  <c r="G1613" i="1" s="1"/>
  <c r="C1612" i="1"/>
  <c r="H1612" i="1" s="1"/>
  <c r="C1611" i="1"/>
  <c r="G1611" i="1" s="1"/>
  <c r="C1610" i="1"/>
  <c r="H1610" i="1" s="1"/>
  <c r="C1609" i="1"/>
  <c r="G1609" i="1" s="1"/>
  <c r="G1608" i="1"/>
  <c r="C1608" i="1"/>
  <c r="H1608" i="1" s="1"/>
  <c r="C1607" i="1"/>
  <c r="G1607" i="1" s="1"/>
  <c r="G1606" i="1"/>
  <c r="C1606" i="1"/>
  <c r="H1606" i="1" s="1"/>
  <c r="C1605" i="1"/>
  <c r="G1605" i="1" s="1"/>
  <c r="C1604" i="1"/>
  <c r="H1604" i="1" s="1"/>
  <c r="G1602" i="1"/>
  <c r="C1602" i="1"/>
  <c r="H1602" i="1" s="1"/>
  <c r="G1600" i="1"/>
  <c r="C1600" i="1"/>
  <c r="H1600" i="1" s="1"/>
  <c r="C1599" i="1"/>
  <c r="G1599" i="1" s="1"/>
  <c r="G1598" i="1"/>
  <c r="C1598" i="1"/>
  <c r="H1598" i="1" s="1"/>
  <c r="C1597" i="1"/>
  <c r="G1597" i="1" s="1"/>
  <c r="C1596" i="1"/>
  <c r="H1596" i="1" s="1"/>
  <c r="C1595" i="1"/>
  <c r="G1595" i="1" s="1"/>
  <c r="C1593" i="1"/>
  <c r="G1593" i="1" s="1"/>
  <c r="C1592" i="1"/>
  <c r="H1592" i="1" s="1"/>
  <c r="C1591" i="1"/>
  <c r="G1591" i="1" s="1"/>
  <c r="G1590" i="1"/>
  <c r="C1590" i="1"/>
  <c r="H1590" i="1" s="1"/>
  <c r="C1589" i="1"/>
  <c r="G1589" i="1" s="1"/>
  <c r="G1588" i="1"/>
  <c r="C1588" i="1"/>
  <c r="H1588" i="1" s="1"/>
  <c r="C1587" i="1"/>
  <c r="G1587" i="1" s="1"/>
  <c r="G1586" i="1"/>
  <c r="C1586" i="1"/>
  <c r="H1586" i="1" s="1"/>
  <c r="C1585" i="1"/>
  <c r="G1585" i="1" s="1"/>
  <c r="C1584" i="1"/>
  <c r="H1584" i="1" s="1"/>
  <c r="C1583" i="1"/>
  <c r="G1583" i="1" s="1"/>
  <c r="C1581" i="1"/>
  <c r="G1581" i="1" s="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D1545" i="1"/>
  <c r="H1545" i="1" s="1"/>
  <c r="C1545" i="1"/>
  <c r="D1544" i="1"/>
  <c r="H1544" i="1" s="1"/>
  <c r="C1544" i="1"/>
  <c r="D1543" i="1"/>
  <c r="H1543" i="1" s="1"/>
  <c r="C1543" i="1"/>
  <c r="D1542" i="1"/>
  <c r="H1542" i="1" s="1"/>
  <c r="C1542" i="1"/>
  <c r="D1541" i="1"/>
  <c r="H1541" i="1" s="1"/>
  <c r="C1541" i="1"/>
  <c r="D1540" i="1"/>
  <c r="H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C1521" i="1"/>
  <c r="D1520" i="1"/>
  <c r="H1520" i="1" s="1"/>
  <c r="C1520" i="1"/>
  <c r="G1520" i="1" s="1"/>
  <c r="D1519" i="1"/>
  <c r="H1519" i="1" s="1"/>
  <c r="C1519" i="1"/>
  <c r="G1519" i="1" s="1"/>
  <c r="D1518" i="1"/>
  <c r="H1518" i="1" s="1"/>
  <c r="C1518" i="1"/>
  <c r="G1518" i="1" s="1"/>
  <c r="D1517" i="1"/>
  <c r="H1517" i="1" s="1"/>
  <c r="C1517" i="1"/>
  <c r="G1517" i="1" s="1"/>
  <c r="D1516" i="1"/>
  <c r="H1516" i="1" s="1"/>
  <c r="C1516" i="1"/>
  <c r="G1516" i="1" s="1"/>
  <c r="D1515" i="1"/>
  <c r="H1515" i="1" s="1"/>
  <c r="C1515" i="1"/>
  <c r="G1515" i="1" s="1"/>
  <c r="D1514" i="1"/>
  <c r="H1514" i="1" s="1"/>
  <c r="C1514" i="1"/>
  <c r="G1514" i="1" s="1"/>
  <c r="D1513" i="1"/>
  <c r="H1513" i="1" s="1"/>
  <c r="C1513" i="1"/>
  <c r="G1513" i="1" s="1"/>
  <c r="D1512" i="1"/>
  <c r="H1512" i="1" s="1"/>
  <c r="C1512" i="1"/>
  <c r="G1512" i="1" s="1"/>
  <c r="D1511" i="1"/>
  <c r="H1511" i="1" s="1"/>
  <c r="C1511" i="1"/>
  <c r="G1511" i="1" s="1"/>
  <c r="D1510" i="1"/>
  <c r="H1510" i="1" s="1"/>
  <c r="C1510" i="1"/>
  <c r="G1510" i="1" s="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D1276" i="1"/>
  <c r="C1276" i="1"/>
  <c r="G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D1257" i="1"/>
  <c r="C1257" i="1"/>
  <c r="H1257" i="1" s="1"/>
  <c r="D1256" i="1"/>
  <c r="C1256" i="1"/>
  <c r="H1256" i="1" s="1"/>
  <c r="D1255" i="1"/>
  <c r="C1255" i="1"/>
  <c r="H1255" i="1" s="1"/>
  <c r="D1254" i="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D1010" i="1"/>
  <c r="C1010" i="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D1000" i="1"/>
  <c r="C1000" i="1"/>
  <c r="D999" i="1"/>
  <c r="C999" i="1"/>
  <c r="H999" i="1" s="1"/>
  <c r="D998" i="1"/>
  <c r="C998" i="1"/>
  <c r="D997" i="1"/>
  <c r="C997" i="1"/>
  <c r="H997" i="1" s="1"/>
  <c r="D996" i="1"/>
  <c r="C996" i="1"/>
  <c r="H996" i="1" s="1"/>
  <c r="D995" i="1"/>
  <c r="C995" i="1"/>
  <c r="D994" i="1"/>
  <c r="C994" i="1"/>
  <c r="D993" i="1"/>
  <c r="C993" i="1"/>
  <c r="D992" i="1"/>
  <c r="C992" i="1"/>
  <c r="D991" i="1"/>
  <c r="C991" i="1"/>
  <c r="D990" i="1"/>
  <c r="C990" i="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D966" i="1"/>
  <c r="C966" i="1"/>
  <c r="D965" i="1"/>
  <c r="C965" i="1"/>
  <c r="H965" i="1" s="1"/>
  <c r="D964" i="1"/>
  <c r="C964" i="1"/>
  <c r="D963" i="1"/>
  <c r="C963" i="1"/>
  <c r="D962" i="1"/>
  <c r="C962" i="1"/>
  <c r="H962" i="1" s="1"/>
  <c r="D961" i="1"/>
  <c r="C961" i="1"/>
  <c r="D960" i="1"/>
  <c r="C960" i="1"/>
  <c r="D959" i="1"/>
  <c r="C959" i="1"/>
  <c r="H959" i="1" s="1"/>
  <c r="D958" i="1"/>
  <c r="C958" i="1"/>
  <c r="H958" i="1" s="1"/>
  <c r="D957" i="1"/>
  <c r="C957" i="1"/>
  <c r="H957" i="1" s="1"/>
  <c r="D956" i="1"/>
  <c r="C956" i="1"/>
  <c r="H956" i="1" s="1"/>
  <c r="D955" i="1"/>
  <c r="C955" i="1"/>
  <c r="D954" i="1"/>
  <c r="C954" i="1"/>
  <c r="H954" i="1" s="1"/>
  <c r="D953" i="1"/>
  <c r="C953" i="1"/>
  <c r="D952" i="1"/>
  <c r="C952" i="1"/>
  <c r="H952" i="1" s="1"/>
  <c r="D951" i="1"/>
  <c r="C951" i="1"/>
  <c r="H951" i="1" s="1"/>
  <c r="D950" i="1"/>
  <c r="C950" i="1"/>
  <c r="H950" i="1" s="1"/>
  <c r="D949" i="1"/>
  <c r="C949" i="1"/>
  <c r="H949" i="1" s="1"/>
  <c r="D948" i="1"/>
  <c r="C948" i="1"/>
  <c r="D947" i="1"/>
  <c r="C947" i="1"/>
  <c r="H947" i="1" s="1"/>
  <c r="D946" i="1"/>
  <c r="C946" i="1"/>
  <c r="D945" i="1"/>
  <c r="C945" i="1"/>
  <c r="H945" i="1" s="1"/>
  <c r="D944" i="1"/>
  <c r="C944" i="1"/>
  <c r="D943" i="1"/>
  <c r="C943" i="1"/>
  <c r="H943" i="1" s="1"/>
  <c r="D942" i="1"/>
  <c r="C942" i="1"/>
  <c r="D941" i="1"/>
  <c r="C941" i="1"/>
  <c r="D940" i="1"/>
  <c r="C940" i="1"/>
  <c r="H940" i="1" s="1"/>
  <c r="D939" i="1"/>
  <c r="C939" i="1"/>
  <c r="H939" i="1" s="1"/>
  <c r="D938" i="1"/>
  <c r="C938" i="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H927" i="1" s="1"/>
  <c r="D926" i="1"/>
  <c r="C926" i="1"/>
  <c r="H926" i="1" s="1"/>
  <c r="D925" i="1"/>
  <c r="C925" i="1"/>
  <c r="D924" i="1"/>
  <c r="C924" i="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D912" i="1"/>
  <c r="C912" i="1"/>
  <c r="D911" i="1"/>
  <c r="C911" i="1"/>
  <c r="H911" i="1" s="1"/>
  <c r="D910" i="1"/>
  <c r="C910" i="1"/>
  <c r="D909" i="1"/>
  <c r="C909" i="1"/>
  <c r="H909" i="1" s="1"/>
  <c r="D908" i="1"/>
  <c r="C908" i="1"/>
  <c r="D907" i="1"/>
  <c r="C907" i="1"/>
  <c r="H907" i="1" s="1"/>
  <c r="D906" i="1"/>
  <c r="C906" i="1"/>
  <c r="H906" i="1" s="1"/>
  <c r="D905" i="1"/>
  <c r="C905" i="1"/>
  <c r="H905" i="1" s="1"/>
  <c r="D904" i="1"/>
  <c r="C904" i="1"/>
  <c r="H904" i="1" s="1"/>
  <c r="D903" i="1"/>
  <c r="C903" i="1"/>
  <c r="D902" i="1"/>
  <c r="C902" i="1"/>
  <c r="D901" i="1"/>
  <c r="C901" i="1"/>
  <c r="H901" i="1" s="1"/>
  <c r="D900" i="1"/>
  <c r="C900" i="1"/>
  <c r="H900" i="1" s="1"/>
  <c r="D899" i="1"/>
  <c r="C899" i="1"/>
  <c r="H899" i="1" s="1"/>
  <c r="D898" i="1"/>
  <c r="C898" i="1"/>
  <c r="H898" i="1" s="1"/>
  <c r="D897" i="1"/>
  <c r="C897" i="1"/>
  <c r="H897" i="1" s="1"/>
  <c r="D896" i="1"/>
  <c r="C896" i="1"/>
  <c r="H896" i="1" s="1"/>
  <c r="D895" i="1"/>
  <c r="C895" i="1"/>
  <c r="D894" i="1"/>
  <c r="C894" i="1"/>
  <c r="H894" i="1" s="1"/>
  <c r="D893" i="1"/>
  <c r="C893" i="1"/>
  <c r="D892" i="1"/>
  <c r="C892" i="1"/>
  <c r="D891" i="1"/>
  <c r="C891" i="1"/>
  <c r="D890" i="1"/>
  <c r="C890" i="1"/>
  <c r="D889" i="1"/>
  <c r="C889" i="1"/>
  <c r="H889" i="1" s="1"/>
  <c r="D888" i="1"/>
  <c r="C888" i="1"/>
  <c r="H888" i="1" s="1"/>
  <c r="D887" i="1"/>
  <c r="C887" i="1"/>
  <c r="H887" i="1" s="1"/>
  <c r="D886" i="1"/>
  <c r="C886" i="1"/>
  <c r="D885" i="1"/>
  <c r="C885" i="1"/>
  <c r="H885" i="1" s="1"/>
  <c r="D884" i="1"/>
  <c r="C884" i="1"/>
  <c r="D883" i="1"/>
  <c r="C883" i="1"/>
  <c r="H883" i="1" s="1"/>
  <c r="D882" i="1"/>
  <c r="C882" i="1"/>
  <c r="H882" i="1" s="1"/>
  <c r="D881" i="1"/>
  <c r="C881" i="1"/>
  <c r="H881" i="1" s="1"/>
  <c r="D880" i="1"/>
  <c r="C880" i="1"/>
  <c r="D879" i="1"/>
  <c r="C879" i="1"/>
  <c r="D878" i="1"/>
  <c r="C878" i="1"/>
  <c r="D877" i="1"/>
  <c r="C877" i="1"/>
  <c r="H877" i="1" s="1"/>
  <c r="D876" i="1"/>
  <c r="C876" i="1"/>
  <c r="H876" i="1" s="1"/>
  <c r="D875" i="1"/>
  <c r="C875" i="1"/>
  <c r="H875" i="1" s="1"/>
  <c r="D874" i="1"/>
  <c r="C874" i="1"/>
  <c r="H874" i="1" s="1"/>
  <c r="D873" i="1"/>
  <c r="C873" i="1"/>
  <c r="D872" i="1"/>
  <c r="C872" i="1"/>
  <c r="D871" i="1"/>
  <c r="C871" i="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D861" i="1"/>
  <c r="C861" i="1"/>
  <c r="D860" i="1"/>
  <c r="C860" i="1"/>
  <c r="D859" i="1"/>
  <c r="C859" i="1"/>
  <c r="H859" i="1" s="1"/>
  <c r="D858" i="1"/>
  <c r="C858" i="1"/>
  <c r="H858" i="1" s="1"/>
  <c r="D857" i="1"/>
  <c r="C857" i="1"/>
  <c r="D856" i="1"/>
  <c r="C856" i="1"/>
  <c r="H856" i="1" s="1"/>
  <c r="D855" i="1"/>
  <c r="C855" i="1"/>
  <c r="H855" i="1" s="1"/>
  <c r="D854" i="1"/>
  <c r="C854" i="1"/>
  <c r="D853" i="1"/>
  <c r="C853" i="1"/>
  <c r="D852" i="1"/>
  <c r="C852" i="1"/>
  <c r="D851" i="1"/>
  <c r="C851" i="1"/>
  <c r="D850" i="1"/>
  <c r="C850" i="1"/>
  <c r="H850" i="1" s="1"/>
  <c r="D849" i="1"/>
  <c r="C849" i="1"/>
  <c r="D848" i="1"/>
  <c r="C848" i="1"/>
  <c r="H848" i="1" s="1"/>
  <c r="D847" i="1"/>
  <c r="C847" i="1"/>
  <c r="H847" i="1" s="1"/>
  <c r="D846" i="1"/>
  <c r="C846" i="1"/>
  <c r="H846" i="1" s="1"/>
  <c r="D845" i="1"/>
  <c r="C845" i="1"/>
  <c r="H845" i="1" s="1"/>
  <c r="D844" i="1"/>
  <c r="C844" i="1"/>
  <c r="H844" i="1" s="1"/>
  <c r="D843" i="1"/>
  <c r="C843" i="1"/>
  <c r="H843" i="1" s="1"/>
  <c r="D842" i="1"/>
  <c r="C842" i="1"/>
  <c r="D841" i="1"/>
  <c r="C841" i="1"/>
  <c r="D840" i="1"/>
  <c r="C840" i="1"/>
  <c r="D839" i="1"/>
  <c r="C839" i="1"/>
  <c r="D838" i="1"/>
  <c r="C838" i="1"/>
  <c r="H838" i="1" s="1"/>
  <c r="D837" i="1"/>
  <c r="C837" i="1"/>
  <c r="H837" i="1" s="1"/>
  <c r="D836" i="1"/>
  <c r="C836" i="1"/>
  <c r="D835" i="1"/>
  <c r="C835" i="1"/>
  <c r="D834" i="1"/>
  <c r="C834" i="1"/>
  <c r="D833" i="1"/>
  <c r="C833" i="1"/>
  <c r="H833" i="1" s="1"/>
  <c r="D832" i="1"/>
  <c r="C832" i="1"/>
  <c r="H832" i="1" s="1"/>
  <c r="D831" i="1"/>
  <c r="C831" i="1"/>
  <c r="H831" i="1" s="1"/>
  <c r="D830" i="1"/>
  <c r="C830" i="1"/>
  <c r="D829" i="1"/>
  <c r="C829" i="1"/>
  <c r="D828" i="1"/>
  <c r="C828" i="1"/>
  <c r="H828" i="1" s="1"/>
  <c r="D827" i="1"/>
  <c r="C827" i="1"/>
  <c r="D826" i="1"/>
  <c r="C826" i="1"/>
  <c r="H826" i="1" s="1"/>
  <c r="D825" i="1"/>
  <c r="C825" i="1"/>
  <c r="D824" i="1"/>
  <c r="C824" i="1"/>
  <c r="H824" i="1" s="1"/>
  <c r="D823" i="1"/>
  <c r="C823" i="1"/>
  <c r="D822" i="1"/>
  <c r="C822" i="1"/>
  <c r="D821" i="1"/>
  <c r="C821" i="1"/>
  <c r="D820" i="1"/>
  <c r="C820" i="1"/>
  <c r="H820" i="1" s="1"/>
  <c r="D819" i="1"/>
  <c r="C819" i="1"/>
  <c r="D818" i="1"/>
  <c r="C818" i="1"/>
  <c r="D817" i="1"/>
  <c r="C817" i="1"/>
  <c r="D816" i="1"/>
  <c r="C816" i="1"/>
  <c r="D815" i="1"/>
  <c r="C815" i="1"/>
  <c r="H815" i="1" s="1"/>
  <c r="D814" i="1"/>
  <c r="C814" i="1"/>
  <c r="D813" i="1"/>
  <c r="C813" i="1"/>
  <c r="D812" i="1"/>
  <c r="C812" i="1"/>
  <c r="H812" i="1" s="1"/>
  <c r="D811" i="1"/>
  <c r="C811" i="1"/>
  <c r="H811" i="1" s="1"/>
  <c r="D810" i="1"/>
  <c r="C810" i="1"/>
  <c r="H810" i="1" s="1"/>
  <c r="D809" i="1"/>
  <c r="C809" i="1"/>
  <c r="H809" i="1" s="1"/>
  <c r="D808" i="1"/>
  <c r="C808" i="1"/>
  <c r="H808" i="1" s="1"/>
  <c r="D807" i="1"/>
  <c r="C807" i="1"/>
  <c r="D806" i="1"/>
  <c r="C806" i="1"/>
  <c r="D805" i="1"/>
  <c r="C805" i="1"/>
  <c r="D804" i="1"/>
  <c r="C804" i="1"/>
  <c r="H804" i="1" s="1"/>
  <c r="D803" i="1"/>
  <c r="C803" i="1"/>
  <c r="H803" i="1" s="1"/>
  <c r="D802" i="1"/>
  <c r="C802" i="1"/>
  <c r="D801" i="1"/>
  <c r="C801" i="1"/>
  <c r="D800" i="1"/>
  <c r="C800" i="1"/>
  <c r="H800" i="1" s="1"/>
  <c r="D799" i="1"/>
  <c r="C799" i="1"/>
  <c r="H799" i="1" s="1"/>
  <c r="D798" i="1"/>
  <c r="C798" i="1"/>
  <c r="D797" i="1"/>
  <c r="C797" i="1"/>
  <c r="D796" i="1"/>
  <c r="C796" i="1"/>
  <c r="D795" i="1"/>
  <c r="C795" i="1"/>
  <c r="H795" i="1" s="1"/>
  <c r="D794" i="1"/>
  <c r="C794" i="1"/>
  <c r="H794" i="1" s="1"/>
  <c r="D793" i="1"/>
  <c r="C793" i="1"/>
  <c r="D792" i="1"/>
  <c r="C792" i="1"/>
  <c r="H792" i="1" s="1"/>
  <c r="D791" i="1"/>
  <c r="C791" i="1"/>
  <c r="D790" i="1"/>
  <c r="C790" i="1"/>
  <c r="H790" i="1" s="1"/>
  <c r="D789" i="1"/>
  <c r="C789" i="1"/>
  <c r="D788" i="1"/>
  <c r="C788" i="1"/>
  <c r="D787" i="1"/>
  <c r="C787" i="1"/>
  <c r="D786" i="1"/>
  <c r="C786" i="1"/>
  <c r="D785" i="1"/>
  <c r="C785" i="1"/>
  <c r="D784" i="1"/>
  <c r="C784" i="1"/>
  <c r="H784" i="1" s="1"/>
  <c r="D783" i="1"/>
  <c r="C783" i="1"/>
  <c r="D782" i="1"/>
  <c r="C782" i="1"/>
  <c r="D781" i="1"/>
  <c r="C781" i="1"/>
  <c r="H781" i="1" s="1"/>
  <c r="D780" i="1"/>
  <c r="C780" i="1"/>
  <c r="H780" i="1" s="1"/>
  <c r="D779" i="1"/>
  <c r="C779" i="1"/>
  <c r="D778" i="1"/>
  <c r="C778" i="1"/>
  <c r="D777" i="1"/>
  <c r="C777" i="1"/>
  <c r="H777" i="1" s="1"/>
  <c r="D776" i="1"/>
  <c r="C776" i="1"/>
  <c r="D775" i="1"/>
  <c r="C775" i="1"/>
  <c r="H775" i="1" s="1"/>
  <c r="D774" i="1"/>
  <c r="C774" i="1"/>
  <c r="H774" i="1" s="1"/>
  <c r="D773" i="1"/>
  <c r="C773" i="1"/>
  <c r="H773" i="1" s="1"/>
  <c r="D772" i="1"/>
  <c r="C772" i="1"/>
  <c r="D771" i="1"/>
  <c r="C771" i="1"/>
  <c r="D770" i="1"/>
  <c r="C770" i="1"/>
  <c r="H770" i="1" s="1"/>
  <c r="D769" i="1"/>
  <c r="C769" i="1"/>
  <c r="H769" i="1" s="1"/>
  <c r="D768" i="1"/>
  <c r="C768" i="1"/>
  <c r="H768" i="1" s="1"/>
  <c r="D767" i="1"/>
  <c r="C767" i="1"/>
  <c r="H767" i="1" s="1"/>
  <c r="D766" i="1"/>
  <c r="C766" i="1"/>
  <c r="H766" i="1" s="1"/>
  <c r="D765" i="1"/>
  <c r="C765" i="1"/>
  <c r="H765" i="1" s="1"/>
  <c r="D764" i="1"/>
  <c r="C764" i="1"/>
  <c r="D763" i="1"/>
  <c r="C763" i="1"/>
  <c r="D762" i="1"/>
  <c r="C762" i="1"/>
  <c r="D761" i="1"/>
  <c r="C761" i="1"/>
  <c r="D760" i="1"/>
  <c r="C760" i="1"/>
  <c r="D759" i="1"/>
  <c r="C759" i="1"/>
  <c r="D758" i="1"/>
  <c r="C758" i="1"/>
  <c r="D757" i="1"/>
  <c r="C757" i="1"/>
  <c r="H757" i="1" s="1"/>
  <c r="D756" i="1"/>
  <c r="C756" i="1"/>
  <c r="D755" i="1"/>
  <c r="C755" i="1"/>
  <c r="D754" i="1"/>
  <c r="C754" i="1"/>
  <c r="D753" i="1"/>
  <c r="C753" i="1"/>
  <c r="H753" i="1" s="1"/>
  <c r="D752" i="1"/>
  <c r="C752" i="1"/>
  <c r="H752" i="1" s="1"/>
  <c r="D751" i="1"/>
  <c r="C751" i="1"/>
  <c r="D750" i="1"/>
  <c r="C750" i="1"/>
  <c r="D749" i="1"/>
  <c r="C749" i="1"/>
  <c r="H749" i="1" s="1"/>
  <c r="D748" i="1"/>
  <c r="C748" i="1"/>
  <c r="D747" i="1"/>
  <c r="C747" i="1"/>
  <c r="H747" i="1" s="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D737" i="1"/>
  <c r="C737" i="1"/>
  <c r="D736" i="1"/>
  <c r="C736" i="1"/>
  <c r="D735" i="1"/>
  <c r="C735" i="1"/>
  <c r="D734" i="1"/>
  <c r="C734" i="1"/>
  <c r="H734" i="1" s="1"/>
  <c r="D733" i="1"/>
  <c r="C733" i="1"/>
  <c r="D732" i="1"/>
  <c r="C732" i="1"/>
  <c r="D731" i="1"/>
  <c r="C731" i="1"/>
  <c r="H731" i="1" s="1"/>
  <c r="D730" i="1"/>
  <c r="C730" i="1"/>
  <c r="H730" i="1" s="1"/>
  <c r="D729" i="1"/>
  <c r="C729" i="1"/>
  <c r="H729" i="1" s="1"/>
  <c r="D728" i="1"/>
  <c r="C728" i="1"/>
  <c r="D727" i="1"/>
  <c r="C727" i="1"/>
  <c r="H727" i="1" s="1"/>
  <c r="D726" i="1"/>
  <c r="C726" i="1"/>
  <c r="D725" i="1"/>
  <c r="C725" i="1"/>
  <c r="H725" i="1" s="1"/>
  <c r="D724" i="1"/>
  <c r="C724" i="1"/>
  <c r="D723" i="1"/>
  <c r="C723" i="1"/>
  <c r="H723" i="1" s="1"/>
  <c r="D722" i="1"/>
  <c r="C722" i="1"/>
  <c r="H722" i="1" s="1"/>
  <c r="D721" i="1"/>
  <c r="C721" i="1"/>
  <c r="D720" i="1"/>
  <c r="C720" i="1"/>
  <c r="D719" i="1"/>
  <c r="C719" i="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H709" i="1" s="1"/>
  <c r="D708" i="1"/>
  <c r="C708" i="1"/>
  <c r="D707" i="1"/>
  <c r="C707" i="1"/>
  <c r="D706" i="1"/>
  <c r="C706" i="1"/>
  <c r="H706" i="1" s="1"/>
  <c r="D705" i="1"/>
  <c r="C705" i="1"/>
  <c r="D704" i="1"/>
  <c r="C704" i="1"/>
  <c r="H704" i="1" s="1"/>
  <c r="D703" i="1"/>
  <c r="C703" i="1"/>
  <c r="H703" i="1" s="1"/>
  <c r="D702" i="1"/>
  <c r="C702" i="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D692" i="1"/>
  <c r="C692" i="1"/>
  <c r="H692" i="1" s="1"/>
  <c r="D691" i="1"/>
  <c r="C691" i="1"/>
  <c r="H691" i="1" s="1"/>
  <c r="D690" i="1"/>
  <c r="C690" i="1"/>
  <c r="D689" i="1"/>
  <c r="C689" i="1"/>
  <c r="H689" i="1" s="1"/>
  <c r="D688" i="1"/>
  <c r="C688"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H647" i="1" s="1"/>
  <c r="D646" i="1"/>
  <c r="C646" i="1"/>
  <c r="H646" i="1" s="1"/>
  <c r="D645" i="1"/>
  <c r="C645" i="1"/>
  <c r="H645" i="1" s="1"/>
  <c r="D641" i="1"/>
  <c r="C641" i="1"/>
  <c r="D636" i="1"/>
  <c r="C636" i="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D619" i="1"/>
  <c r="C619" i="1"/>
  <c r="D618" i="1"/>
  <c r="C618" i="1"/>
  <c r="H618" i="1" s="1"/>
  <c r="D617" i="1"/>
  <c r="C617" i="1"/>
  <c r="D616" i="1"/>
  <c r="C616" i="1"/>
  <c r="H616" i="1" s="1"/>
  <c r="D615" i="1"/>
  <c r="C615" i="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D590" i="1"/>
  <c r="C590" i="1"/>
  <c r="D589" i="1"/>
  <c r="C589" i="1"/>
  <c r="H589" i="1" s="1"/>
  <c r="D588" i="1"/>
  <c r="C588" i="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D577" i="1"/>
  <c r="C577" i="1"/>
  <c r="H577" i="1" s="1"/>
  <c r="D576" i="1"/>
  <c r="C576" i="1"/>
  <c r="H576" i="1" s="1"/>
  <c r="D575" i="1"/>
  <c r="C575" i="1"/>
  <c r="H575" i="1" s="1"/>
  <c r="D574" i="1"/>
  <c r="C574" i="1"/>
  <c r="H574" i="1" s="1"/>
  <c r="D573" i="1"/>
  <c r="C573" i="1"/>
  <c r="H573" i="1" s="1"/>
  <c r="D572" i="1"/>
  <c r="C572" i="1"/>
  <c r="H572" i="1" s="1"/>
  <c r="D571" i="1"/>
  <c r="C571" i="1"/>
  <c r="D570" i="1"/>
  <c r="C570" i="1"/>
  <c r="H570" i="1" s="1"/>
  <c r="D569" i="1"/>
  <c r="C569" i="1"/>
  <c r="D568" i="1"/>
  <c r="C568" i="1"/>
  <c r="D567" i="1"/>
  <c r="C567" i="1"/>
  <c r="D566" i="1"/>
  <c r="C566" i="1"/>
  <c r="D565" i="1"/>
  <c r="C565" i="1"/>
  <c r="D564" i="1"/>
  <c r="C564" i="1"/>
  <c r="H564" i="1" s="1"/>
  <c r="D563" i="1"/>
  <c r="C563" i="1"/>
  <c r="D562" i="1"/>
  <c r="C562" i="1"/>
  <c r="D561" i="1"/>
  <c r="C561" i="1"/>
  <c r="D560" i="1"/>
  <c r="C560" i="1"/>
  <c r="D559" i="1"/>
  <c r="C559" i="1"/>
  <c r="H559" i="1" s="1"/>
  <c r="D558" i="1"/>
  <c r="C558" i="1"/>
  <c r="H558" i="1" s="1"/>
  <c r="D557" i="1"/>
  <c r="C557" i="1"/>
  <c r="H557" i="1" s="1"/>
  <c r="D556" i="1"/>
  <c r="C556" i="1"/>
  <c r="D555" i="1"/>
  <c r="C555" i="1"/>
  <c r="H555" i="1" s="1"/>
  <c r="D554" i="1"/>
  <c r="C554" i="1"/>
  <c r="H554" i="1" s="1"/>
  <c r="D553" i="1"/>
  <c r="C553" i="1"/>
  <c r="H553" i="1" s="1"/>
  <c r="D552" i="1"/>
  <c r="C552" i="1"/>
  <c r="H552" i="1" s="1"/>
  <c r="D551" i="1"/>
  <c r="C551" i="1"/>
  <c r="H551" i="1" s="1"/>
  <c r="D550" i="1"/>
  <c r="C550" i="1"/>
  <c r="D549" i="1"/>
  <c r="C549" i="1"/>
  <c r="H549" i="1" s="1"/>
  <c r="D548" i="1"/>
  <c r="C548" i="1"/>
  <c r="D547" i="1"/>
  <c r="C547" i="1"/>
  <c r="H547" i="1" s="1"/>
  <c r="D546" i="1"/>
  <c r="C546" i="1"/>
  <c r="H546" i="1" s="1"/>
  <c r="D545" i="1"/>
  <c r="C545" i="1"/>
  <c r="H545" i="1" s="1"/>
  <c r="D544" i="1"/>
  <c r="C544" i="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D533" i="1"/>
  <c r="C533" i="1"/>
  <c r="H533" i="1" s="1"/>
  <c r="D532" i="1"/>
  <c r="C532" i="1"/>
  <c r="H532" i="1" s="1"/>
  <c r="D531" i="1"/>
  <c r="C531" i="1"/>
  <c r="D530" i="1"/>
  <c r="D528" i="1"/>
  <c r="C528" i="1"/>
  <c r="H528" i="1" s="1"/>
  <c r="D527" i="1"/>
  <c r="C527" i="1"/>
  <c r="H527" i="1" s="1"/>
  <c r="D526" i="1"/>
  <c r="C526" i="1"/>
  <c r="H526" i="1" s="1"/>
  <c r="D525" i="1"/>
  <c r="C525" i="1"/>
  <c r="D524" i="1"/>
  <c r="C524" i="1"/>
  <c r="H524" i="1" s="1"/>
  <c r="D523" i="1"/>
  <c r="C523" i="1"/>
  <c r="D522" i="1"/>
  <c r="C522" i="1"/>
  <c r="H522" i="1" s="1"/>
  <c r="D521" i="1"/>
  <c r="C521" i="1"/>
  <c r="H521" i="1" s="1"/>
  <c r="D520" i="1"/>
  <c r="C520" i="1"/>
  <c r="H520" i="1" s="1"/>
  <c r="D519" i="1"/>
  <c r="C519" i="1"/>
  <c r="D518" i="1"/>
  <c r="C518" i="1"/>
  <c r="D517" i="1"/>
  <c r="C517" i="1"/>
  <c r="D516" i="1"/>
  <c r="D515" i="1"/>
  <c r="C515" i="1"/>
  <c r="D514" i="1"/>
  <c r="C514" i="1"/>
  <c r="D513" i="1"/>
  <c r="C513" i="1"/>
  <c r="H513" i="1" s="1"/>
  <c r="D512" i="1"/>
  <c r="C512" i="1"/>
  <c r="H512" i="1" s="1"/>
  <c r="D511" i="1"/>
  <c r="C511" i="1"/>
  <c r="D510" i="1"/>
  <c r="C510" i="1"/>
  <c r="H510" i="1" s="1"/>
  <c r="D509" i="1"/>
  <c r="C509" i="1"/>
  <c r="H509" i="1" s="1"/>
  <c r="D508" i="1"/>
  <c r="C508" i="1"/>
  <c r="D507" i="1"/>
  <c r="C507" i="1"/>
  <c r="D506" i="1"/>
  <c r="C506" i="1"/>
  <c r="H506" i="1" s="1"/>
  <c r="D505" i="1"/>
  <c r="C505" i="1"/>
  <c r="H505" i="1" s="1"/>
  <c r="D504" i="1"/>
  <c r="C504" i="1"/>
  <c r="H504" i="1" s="1"/>
  <c r="D503" i="1"/>
  <c r="C503" i="1"/>
  <c r="D502" i="1"/>
  <c r="C502" i="1"/>
  <c r="D501" i="1"/>
  <c r="C501" i="1"/>
  <c r="H501" i="1" s="1"/>
  <c r="D500" i="1"/>
  <c r="C500" i="1"/>
  <c r="D499" i="1"/>
  <c r="C499" i="1"/>
  <c r="H499" i="1" s="1"/>
  <c r="D498" i="1"/>
  <c r="C498" i="1"/>
  <c r="D497" i="1"/>
  <c r="C497" i="1"/>
  <c r="H497" i="1" s="1"/>
  <c r="D496" i="1"/>
  <c r="C496" i="1"/>
  <c r="D495" i="1"/>
  <c r="C495" i="1"/>
  <c r="D494" i="1"/>
  <c r="C494" i="1"/>
  <c r="H494" i="1" s="1"/>
  <c r="D493" i="1"/>
  <c r="C493" i="1"/>
  <c r="D492" i="1"/>
  <c r="C492" i="1"/>
  <c r="H492" i="1" s="1"/>
  <c r="D491" i="1"/>
  <c r="C491" i="1"/>
  <c r="D490" i="1"/>
  <c r="C490" i="1"/>
  <c r="H490" i="1" s="1"/>
  <c r="D489" i="1"/>
  <c r="C489" i="1"/>
  <c r="H489" i="1" s="1"/>
  <c r="D488" i="1"/>
  <c r="C488" i="1"/>
  <c r="H488" i="1" s="1"/>
  <c r="D487" i="1"/>
  <c r="C487" i="1"/>
  <c r="D486" i="1"/>
  <c r="C486" i="1"/>
  <c r="D485" i="1"/>
  <c r="C485" i="1"/>
  <c r="D484" i="1"/>
  <c r="C484" i="1"/>
  <c r="D483" i="1"/>
  <c r="C483" i="1"/>
  <c r="H483" i="1" s="1"/>
  <c r="D482" i="1"/>
  <c r="C482" i="1"/>
  <c r="D481" i="1"/>
  <c r="C481" i="1"/>
  <c r="D480" i="1"/>
  <c r="C480" i="1"/>
  <c r="H480" i="1" s="1"/>
  <c r="D479" i="1"/>
  <c r="C479" i="1"/>
  <c r="D478" i="1"/>
  <c r="C478" i="1"/>
  <c r="D477" i="1"/>
  <c r="C477" i="1"/>
  <c r="H477" i="1" s="1"/>
  <c r="D476" i="1"/>
  <c r="C476" i="1"/>
  <c r="H476" i="1" s="1"/>
  <c r="D475" i="1"/>
  <c r="C475" i="1"/>
  <c r="H475" i="1" s="1"/>
  <c r="D474" i="1"/>
  <c r="C474" i="1"/>
  <c r="H474" i="1" s="1"/>
  <c r="D473" i="1"/>
  <c r="C473" i="1"/>
  <c r="D472" i="1"/>
  <c r="C472" i="1"/>
  <c r="D471" i="1"/>
  <c r="C471" i="1"/>
  <c r="H471" i="1" s="1"/>
  <c r="D470" i="1"/>
  <c r="C470" i="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D455" i="1"/>
  <c r="C455" i="1"/>
  <c r="H455" i="1" s="1"/>
  <c r="D454" i="1"/>
  <c r="C454" i="1"/>
  <c r="D453" i="1"/>
  <c r="C453" i="1"/>
  <c r="H453" i="1" s="1"/>
  <c r="D452" i="1"/>
  <c r="C452" i="1"/>
  <c r="H452" i="1" s="1"/>
  <c r="C451" i="1"/>
  <c r="D450" i="1"/>
  <c r="C450" i="1"/>
  <c r="H450" i="1" s="1"/>
  <c r="D449" i="1"/>
  <c r="C449" i="1"/>
  <c r="D448" i="1"/>
  <c r="C448" i="1"/>
  <c r="D447" i="1"/>
  <c r="C447" i="1"/>
  <c r="H447" i="1" s="1"/>
  <c r="D446" i="1"/>
  <c r="C446" i="1"/>
  <c r="D445" i="1"/>
  <c r="C445" i="1"/>
  <c r="H445" i="1" s="1"/>
  <c r="D444" i="1"/>
  <c r="C444" i="1"/>
  <c r="D443" i="1"/>
  <c r="C443" i="1"/>
  <c r="D442" i="1"/>
  <c r="C442" i="1"/>
  <c r="H442" i="1" s="1"/>
  <c r="D441" i="1"/>
  <c r="C441" i="1"/>
  <c r="H441" i="1" s="1"/>
  <c r="D440" i="1"/>
  <c r="C440" i="1"/>
  <c r="H440" i="1" s="1"/>
  <c r="D439" i="1"/>
  <c r="C439" i="1"/>
  <c r="D438" i="1"/>
  <c r="C438" i="1"/>
  <c r="H438" i="1" s="1"/>
  <c r="D437" i="1"/>
  <c r="C437" i="1"/>
  <c r="H437" i="1" s="1"/>
  <c r="D436" i="1"/>
  <c r="C436" i="1"/>
  <c r="H436" i="1" s="1"/>
  <c r="D435" i="1"/>
  <c r="C435" i="1"/>
  <c r="H435" i="1" s="1"/>
  <c r="D434" i="1"/>
  <c r="C434" i="1"/>
  <c r="H434" i="1" s="1"/>
  <c r="D433" i="1"/>
  <c r="C433" i="1"/>
  <c r="D432" i="1"/>
  <c r="C432" i="1"/>
  <c r="H432" i="1" s="1"/>
  <c r="D431" i="1"/>
  <c r="C431" i="1"/>
  <c r="D430" i="1"/>
  <c r="C430" i="1"/>
  <c r="H430" i="1" s="1"/>
  <c r="D429" i="1"/>
  <c r="C429" i="1"/>
  <c r="D428" i="1"/>
  <c r="C428" i="1"/>
  <c r="H428" i="1" s="1"/>
  <c r="D427" i="1"/>
  <c r="C427" i="1"/>
  <c r="H427" i="1" s="1"/>
  <c r="D426" i="1"/>
  <c r="C426" i="1"/>
  <c r="C425" i="1"/>
  <c r="C423" i="1"/>
  <c r="D422" i="1"/>
  <c r="C422" i="1"/>
  <c r="D421" i="1"/>
  <c r="C421" i="1"/>
  <c r="D416" i="1"/>
  <c r="C416" i="1"/>
  <c r="H416" i="1" s="1"/>
  <c r="D415" i="1"/>
  <c r="C415" i="1"/>
  <c r="H415" i="1" s="1"/>
  <c r="D414" i="1"/>
  <c r="C414" i="1"/>
  <c r="H414" i="1" s="1"/>
  <c r="D411" i="1"/>
  <c r="C411" i="1"/>
  <c r="H411" i="1" s="1"/>
  <c r="D410" i="1"/>
  <c r="C410" i="1"/>
  <c r="D409" i="1"/>
  <c r="C409" i="1"/>
  <c r="H409" i="1" s="1"/>
  <c r="D408" i="1"/>
  <c r="C408" i="1"/>
  <c r="H408" i="1" s="1"/>
  <c r="D407" i="1"/>
  <c r="C407" i="1"/>
  <c r="D406" i="1"/>
  <c r="C406" i="1"/>
  <c r="H406" i="1" s="1"/>
  <c r="D405" i="1"/>
  <c r="C405" i="1"/>
  <c r="H405" i="1" s="1"/>
  <c r="D404" i="1"/>
  <c r="C404" i="1"/>
  <c r="H404" i="1" s="1"/>
  <c r="D403" i="1"/>
  <c r="C403" i="1"/>
  <c r="D402" i="1"/>
  <c r="C402" i="1"/>
  <c r="D401" i="1"/>
  <c r="C401" i="1"/>
  <c r="D400" i="1"/>
  <c r="C400" i="1"/>
  <c r="H400" i="1" s="1"/>
  <c r="D399" i="1"/>
  <c r="C399" i="1"/>
  <c r="H399" i="1" s="1"/>
  <c r="D398" i="1"/>
  <c r="C398" i="1"/>
  <c r="D397" i="1"/>
  <c r="C397" i="1"/>
  <c r="H397" i="1" s="1"/>
  <c r="D396" i="1"/>
  <c r="C396" i="1"/>
  <c r="D395" i="1"/>
  <c r="C395" i="1"/>
  <c r="D394" i="1"/>
  <c r="C394" i="1"/>
  <c r="H394" i="1" s="1"/>
  <c r="D393" i="1"/>
  <c r="C393" i="1"/>
  <c r="D392" i="1"/>
  <c r="C392" i="1"/>
  <c r="D391" i="1"/>
  <c r="C391" i="1"/>
  <c r="H391" i="1" s="1"/>
  <c r="D390" i="1"/>
  <c r="C390" i="1"/>
  <c r="D389" i="1"/>
  <c r="C389" i="1"/>
  <c r="H389" i="1" s="1"/>
  <c r="D388" i="1"/>
  <c r="C388" i="1"/>
  <c r="D387" i="1"/>
  <c r="C387" i="1"/>
  <c r="D386" i="1"/>
  <c r="C386" i="1"/>
  <c r="H386" i="1" s="1"/>
  <c r="D385" i="1"/>
  <c r="C385" i="1"/>
  <c r="H385" i="1" s="1"/>
  <c r="D384" i="1"/>
  <c r="C384" i="1"/>
  <c r="H384" i="1" s="1"/>
  <c r="D383" i="1"/>
  <c r="C383" i="1"/>
  <c r="D382" i="1"/>
  <c r="C382" i="1"/>
  <c r="D381" i="1"/>
  <c r="C381" i="1"/>
  <c r="H381" i="1" s="1"/>
  <c r="D380" i="1"/>
  <c r="C380" i="1"/>
  <c r="D379" i="1"/>
  <c r="C379" i="1"/>
  <c r="D378" i="1"/>
  <c r="C378" i="1"/>
  <c r="D377" i="1"/>
  <c r="C377" i="1"/>
  <c r="H377" i="1" s="1"/>
  <c r="D376" i="1"/>
  <c r="C376" i="1"/>
  <c r="D375" i="1"/>
  <c r="C375" i="1"/>
  <c r="H375" i="1" s="1"/>
  <c r="D374" i="1"/>
  <c r="C374" i="1"/>
  <c r="D373" i="1"/>
  <c r="C373" i="1"/>
  <c r="H373" i="1" s="1"/>
  <c r="D372" i="1"/>
  <c r="C372" i="1"/>
  <c r="D371" i="1"/>
  <c r="C371" i="1"/>
  <c r="D370" i="1"/>
  <c r="C370" i="1"/>
  <c r="H370" i="1" s="1"/>
  <c r="D369" i="1"/>
  <c r="C369" i="1"/>
  <c r="D368" i="1"/>
  <c r="D367" i="1"/>
  <c r="C367" i="1"/>
  <c r="D366" i="1"/>
  <c r="C366" i="1"/>
  <c r="H366" i="1" s="1"/>
  <c r="D365" i="1"/>
  <c r="C365" i="1"/>
  <c r="H365" i="1" s="1"/>
  <c r="D364" i="1"/>
  <c r="C364" i="1"/>
  <c r="H364" i="1" s="1"/>
  <c r="D363" i="1"/>
  <c r="C363" i="1"/>
  <c r="H363" i="1" s="1"/>
  <c r="D362" i="1"/>
  <c r="C362" i="1"/>
  <c r="H362" i="1" s="1"/>
  <c r="D361" i="1"/>
  <c r="C361" i="1"/>
  <c r="D360" i="1"/>
  <c r="C360" i="1"/>
  <c r="D359" i="1"/>
  <c r="C359" i="1"/>
  <c r="D358" i="1"/>
  <c r="C358" i="1"/>
  <c r="H358" i="1" s="1"/>
  <c r="D357" i="1"/>
  <c r="C357" i="1"/>
  <c r="D354" i="1"/>
  <c r="C354" i="1"/>
  <c r="D353" i="1"/>
  <c r="C353" i="1"/>
  <c r="D352" i="1"/>
  <c r="C352" i="1"/>
  <c r="H352" i="1" s="1"/>
  <c r="D351" i="1"/>
  <c r="C351" i="1"/>
  <c r="D350" i="1"/>
  <c r="C350" i="1"/>
  <c r="D349" i="1"/>
  <c r="C349" i="1"/>
  <c r="D348" i="1"/>
  <c r="C348" i="1"/>
  <c r="H348" i="1" s="1"/>
  <c r="D347" i="1"/>
  <c r="C347" i="1"/>
  <c r="D346" i="1"/>
  <c r="C346" i="1"/>
  <c r="H346" i="1" s="1"/>
  <c r="D345" i="1"/>
  <c r="C345" i="1"/>
  <c r="H345" i="1" s="1"/>
  <c r="D344" i="1"/>
  <c r="C344" i="1"/>
  <c r="D343" i="1"/>
  <c r="C343" i="1"/>
  <c r="H343" i="1" s="1"/>
  <c r="D342" i="1"/>
  <c r="C342" i="1"/>
  <c r="H342" i="1" s="1"/>
  <c r="D341" i="1"/>
  <c r="C341" i="1"/>
  <c r="H341" i="1" s="1"/>
  <c r="D340" i="1"/>
  <c r="C340" i="1"/>
  <c r="D339" i="1"/>
  <c r="C339" i="1"/>
  <c r="D338" i="1"/>
  <c r="C338" i="1"/>
  <c r="D337" i="1"/>
  <c r="C337" i="1"/>
  <c r="H337" i="1" s="1"/>
  <c r="D336" i="1"/>
  <c r="C336" i="1"/>
  <c r="D335" i="1"/>
  <c r="C335" i="1"/>
  <c r="H335" i="1" s="1"/>
  <c r="D334" i="1"/>
  <c r="C334" i="1"/>
  <c r="D333" i="1"/>
  <c r="C333" i="1"/>
  <c r="H333" i="1" s="1"/>
  <c r="D332" i="1"/>
  <c r="C332" i="1"/>
  <c r="H332" i="1" s="1"/>
  <c r="D331" i="1"/>
  <c r="C331" i="1"/>
  <c r="D330" i="1"/>
  <c r="C330" i="1"/>
  <c r="D329" i="1"/>
  <c r="C329" i="1"/>
  <c r="D328" i="1"/>
  <c r="C328" i="1"/>
  <c r="D327" i="1"/>
  <c r="C327" i="1"/>
  <c r="D326" i="1"/>
  <c r="C326" i="1"/>
  <c r="H326" i="1" s="1"/>
  <c r="D325" i="1"/>
  <c r="C325" i="1"/>
  <c r="H325" i="1" s="1"/>
  <c r="D324" i="1"/>
  <c r="C324" i="1"/>
  <c r="H324" i="1" s="1"/>
  <c r="D323" i="1"/>
  <c r="C323" i="1"/>
  <c r="H323" i="1" s="1"/>
  <c r="D322" i="1"/>
  <c r="C322" i="1"/>
  <c r="D321" i="1"/>
  <c r="C321" i="1"/>
  <c r="H321" i="1" s="1"/>
  <c r="D320" i="1"/>
  <c r="C320" i="1"/>
  <c r="H320" i="1" s="1"/>
  <c r="D319" i="1"/>
  <c r="C319" i="1"/>
  <c r="H319" i="1" s="1"/>
  <c r="D318" i="1"/>
  <c r="C318" i="1"/>
  <c r="H318" i="1" s="1"/>
  <c r="C317" i="1"/>
  <c r="D315" i="1"/>
  <c r="C315" i="1"/>
  <c r="D314" i="1"/>
  <c r="C314" i="1"/>
  <c r="D313" i="1"/>
  <c r="C313" i="1"/>
  <c r="D312" i="1"/>
  <c r="C312" i="1"/>
  <c r="D311" i="1"/>
  <c r="C311" i="1"/>
  <c r="D310" i="1"/>
  <c r="C310" i="1"/>
  <c r="H310" i="1" s="1"/>
  <c r="D309" i="1"/>
  <c r="C309" i="1"/>
  <c r="D308" i="1"/>
  <c r="C308" i="1"/>
  <c r="D307" i="1"/>
  <c r="C307" i="1"/>
  <c r="H307" i="1" s="1"/>
  <c r="D306" i="1"/>
  <c r="C306" i="1"/>
  <c r="H306" i="1" s="1"/>
  <c r="D305" i="1"/>
  <c r="C305" i="1"/>
  <c r="D304" i="1"/>
  <c r="D302" i="1"/>
  <c r="C302" i="1"/>
  <c r="D301" i="1"/>
  <c r="C301" i="1"/>
  <c r="H301" i="1" s="1"/>
  <c r="D300" i="1"/>
  <c r="C300" i="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D287" i="1"/>
  <c r="C287" i="1"/>
  <c r="D286" i="1"/>
  <c r="C286" i="1"/>
  <c r="H286" i="1" s="1"/>
  <c r="D285" i="1"/>
  <c r="C285" i="1"/>
  <c r="D284" i="1"/>
  <c r="C284" i="1"/>
  <c r="H284" i="1" s="1"/>
  <c r="D283" i="1"/>
  <c r="C283" i="1"/>
  <c r="D282" i="1"/>
  <c r="C282" i="1"/>
  <c r="D281" i="1"/>
  <c r="C281" i="1"/>
  <c r="H281" i="1" s="1"/>
  <c r="D280" i="1"/>
  <c r="C280" i="1"/>
  <c r="H280" i="1" s="1"/>
  <c r="D279" i="1"/>
  <c r="C279" i="1"/>
  <c r="D278" i="1"/>
  <c r="C278" i="1"/>
  <c r="H278" i="1" s="1"/>
  <c r="D277" i="1"/>
  <c r="C277" i="1"/>
  <c r="H277" i="1" s="1"/>
  <c r="D276" i="1"/>
  <c r="C276" i="1"/>
  <c r="H276" i="1" s="1"/>
  <c r="D275" i="1"/>
  <c r="C275" i="1"/>
  <c r="H275" i="1" s="1"/>
  <c r="D274" i="1"/>
  <c r="C274" i="1"/>
  <c r="H274" i="1" s="1"/>
  <c r="D273" i="1"/>
  <c r="C273" i="1"/>
  <c r="D272" i="1"/>
  <c r="C272" i="1"/>
  <c r="D271" i="1"/>
  <c r="C271" i="1"/>
  <c r="H271" i="1" s="1"/>
  <c r="D270" i="1"/>
  <c r="C270" i="1"/>
  <c r="C269" i="1"/>
  <c r="D268" i="1"/>
  <c r="C268" i="1"/>
  <c r="H268" i="1" s="1"/>
  <c r="D267" i="1"/>
  <c r="C267" i="1"/>
  <c r="H267" i="1" s="1"/>
  <c r="D266" i="1"/>
  <c r="C266" i="1"/>
  <c r="H266" i="1" s="1"/>
  <c r="D265" i="1"/>
  <c r="C265" i="1"/>
  <c r="H265" i="1" s="1"/>
  <c r="D264" i="1"/>
  <c r="C264" i="1"/>
  <c r="H264" i="1" s="1"/>
  <c r="D263" i="1"/>
  <c r="C263" i="1"/>
  <c r="D262" i="1"/>
  <c r="C262" i="1"/>
  <c r="H262" i="1" s="1"/>
  <c r="D261" i="1"/>
  <c r="C261" i="1"/>
  <c r="H261" i="1" s="1"/>
  <c r="D260" i="1"/>
  <c r="C260" i="1"/>
  <c r="H260" i="1" s="1"/>
  <c r="D259" i="1"/>
  <c r="C259" i="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D248" i="1"/>
  <c r="C248" i="1"/>
  <c r="D247" i="1"/>
  <c r="C247" i="1"/>
  <c r="H247" i="1" s="1"/>
  <c r="D246" i="1"/>
  <c r="C246" i="1"/>
  <c r="D245" i="1"/>
  <c r="C245" i="1"/>
  <c r="H245" i="1" s="1"/>
  <c r="D244" i="1"/>
  <c r="C244" i="1"/>
  <c r="H244" i="1" s="1"/>
  <c r="D243" i="1"/>
  <c r="C243" i="1"/>
  <c r="D242" i="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C233" i="1"/>
  <c r="D232" i="1"/>
  <c r="C232" i="1"/>
  <c r="H232" i="1" s="1"/>
  <c r="D231" i="1"/>
  <c r="C231" i="1"/>
  <c r="D230" i="1"/>
  <c r="C230" i="1"/>
  <c r="H230" i="1" s="1"/>
  <c r="D229" i="1"/>
  <c r="C229" i="1"/>
  <c r="H229" i="1" s="1"/>
  <c r="D228" i="1"/>
  <c r="C228" i="1"/>
  <c r="H228" i="1" s="1"/>
  <c r="D227" i="1"/>
  <c r="C227" i="1"/>
  <c r="H227" i="1" s="1"/>
  <c r="D225" i="1"/>
  <c r="C225" i="1"/>
  <c r="D224" i="1"/>
  <c r="C224" i="1"/>
  <c r="D223" i="1"/>
  <c r="C223" i="1"/>
  <c r="H223" i="1" s="1"/>
  <c r="D222" i="1"/>
  <c r="C222" i="1"/>
  <c r="D221" i="1"/>
  <c r="C221" i="1"/>
  <c r="D220" i="1"/>
  <c r="C220" i="1"/>
  <c r="D219" i="1"/>
  <c r="C219" i="1"/>
  <c r="H219" i="1" s="1"/>
  <c r="D218" i="1"/>
  <c r="C218" i="1"/>
  <c r="D217" i="1"/>
  <c r="C217" i="1"/>
  <c r="D216" i="1"/>
  <c r="C216" i="1"/>
  <c r="H216" i="1" s="1"/>
  <c r="D215" i="1"/>
  <c r="C215" i="1"/>
  <c r="D214" i="1"/>
  <c r="C214" i="1"/>
  <c r="H214" i="1" s="1"/>
  <c r="D213" i="1"/>
  <c r="C213" i="1"/>
  <c r="H213" i="1" s="1"/>
  <c r="D212" i="1"/>
  <c r="C212" i="1"/>
  <c r="D211" i="1"/>
  <c r="C211" i="1"/>
  <c r="H211" i="1" s="1"/>
  <c r="D210" i="1"/>
  <c r="C210" i="1"/>
  <c r="D209" i="1"/>
  <c r="C209" i="1"/>
  <c r="H209" i="1" s="1"/>
  <c r="D208" i="1"/>
  <c r="C208" i="1"/>
  <c r="H208" i="1" s="1"/>
  <c r="D207" i="1"/>
  <c r="C207" i="1"/>
  <c r="H207" i="1" s="1"/>
  <c r="D206" i="1"/>
  <c r="C206" i="1"/>
  <c r="D205" i="1"/>
  <c r="C205" i="1"/>
  <c r="H205" i="1" s="1"/>
  <c r="D204" i="1"/>
  <c r="C204" i="1"/>
  <c r="D203" i="1"/>
  <c r="C203" i="1"/>
  <c r="D202" i="1"/>
  <c r="H202" i="1" s="1"/>
  <c r="C202" i="1"/>
  <c r="D201" i="1"/>
  <c r="H201" i="1" s="1"/>
  <c r="C201" i="1"/>
  <c r="G201" i="1" s="1"/>
  <c r="D200" i="1"/>
  <c r="H200" i="1" s="1"/>
  <c r="C200" i="1"/>
  <c r="D199" i="1"/>
  <c r="H199" i="1" s="1"/>
  <c r="C199" i="1"/>
  <c r="D197" i="1"/>
  <c r="H197" i="1" s="1"/>
  <c r="C197" i="1"/>
  <c r="D196" i="1"/>
  <c r="H196" i="1" s="1"/>
  <c r="C196" i="1"/>
  <c r="G196" i="1" s="1"/>
  <c r="D195" i="1"/>
  <c r="H195" i="1" s="1"/>
  <c r="C195" i="1"/>
  <c r="G195" i="1" s="1"/>
  <c r="D194" i="1"/>
  <c r="H194" i="1" s="1"/>
  <c r="C194" i="1"/>
  <c r="D193" i="1"/>
  <c r="H193" i="1" s="1"/>
  <c r="C193" i="1"/>
  <c r="D192" i="1"/>
  <c r="H192" i="1" s="1"/>
  <c r="C192" i="1"/>
  <c r="D191" i="1"/>
  <c r="H191" i="1" s="1"/>
  <c r="C191" i="1"/>
  <c r="G191" i="1" s="1"/>
  <c r="D190" i="1"/>
  <c r="H190" i="1" s="1"/>
  <c r="C190" i="1"/>
  <c r="D189" i="1"/>
  <c r="H189" i="1" s="1"/>
  <c r="C189" i="1"/>
  <c r="D188" i="1"/>
  <c r="H188" i="1" s="1"/>
  <c r="C188" i="1"/>
  <c r="D187" i="1"/>
  <c r="H187" i="1" s="1"/>
  <c r="C187" i="1"/>
  <c r="D186" i="1"/>
  <c r="H186" i="1" s="1"/>
  <c r="C186" i="1"/>
  <c r="G186" i="1" s="1"/>
  <c r="D185" i="1"/>
  <c r="H185" i="1" s="1"/>
  <c r="C185" i="1"/>
  <c r="D184" i="1"/>
  <c r="H184" i="1" s="1"/>
  <c r="C184" i="1"/>
  <c r="G184" i="1" s="1"/>
  <c r="D183" i="1"/>
  <c r="H183" i="1" s="1"/>
  <c r="C183" i="1"/>
  <c r="D182" i="1"/>
  <c r="H182" i="1" s="1"/>
  <c r="C182" i="1"/>
  <c r="G182" i="1" s="1"/>
  <c r="D181" i="1"/>
  <c r="H181" i="1" s="1"/>
  <c r="C181" i="1"/>
  <c r="D180" i="1"/>
  <c r="H180" i="1" s="1"/>
  <c r="C180" i="1"/>
  <c r="G180" i="1" s="1"/>
  <c r="D179" i="1"/>
  <c r="H179" i="1" s="1"/>
  <c r="C179" i="1"/>
  <c r="D178" i="1"/>
  <c r="H178" i="1" s="1"/>
  <c r="C178" i="1"/>
  <c r="D177" i="1"/>
  <c r="H177" i="1" s="1"/>
  <c r="C177" i="1"/>
  <c r="D176" i="1"/>
  <c r="H176" i="1" s="1"/>
  <c r="C176" i="1"/>
  <c r="G176" i="1" s="1"/>
  <c r="D175" i="1"/>
  <c r="H175" i="1" s="1"/>
  <c r="C175" i="1"/>
  <c r="D174" i="1"/>
  <c r="H174" i="1" s="1"/>
  <c r="C174" i="1"/>
  <c r="D173" i="1"/>
  <c r="H173" i="1" s="1"/>
  <c r="C173" i="1"/>
  <c r="G173" i="1" s="1"/>
  <c r="D172" i="1"/>
  <c r="H172" i="1" s="1"/>
  <c r="C172" i="1"/>
  <c r="D171" i="1"/>
  <c r="H171" i="1" s="1"/>
  <c r="C171" i="1"/>
  <c r="D170" i="1"/>
  <c r="H170" i="1" s="1"/>
  <c r="C170" i="1"/>
  <c r="G170" i="1" s="1"/>
  <c r="D169" i="1"/>
  <c r="H169" i="1" s="1"/>
  <c r="C169" i="1"/>
  <c r="D168" i="1"/>
  <c r="H168" i="1" s="1"/>
  <c r="C168" i="1"/>
  <c r="G168" i="1" s="1"/>
  <c r="D167" i="1"/>
  <c r="H167" i="1" s="1"/>
  <c r="C167" i="1"/>
  <c r="G167" i="1" s="1"/>
  <c r="D166" i="1"/>
  <c r="H166" i="1" s="1"/>
  <c r="C166" i="1"/>
  <c r="D165" i="1"/>
  <c r="H165" i="1" s="1"/>
  <c r="C165" i="1"/>
  <c r="D164" i="1"/>
  <c r="H164" i="1" s="1"/>
  <c r="C164" i="1"/>
  <c r="G164" i="1" s="1"/>
  <c r="D163" i="1"/>
  <c r="H163" i="1" s="1"/>
  <c r="C163" i="1"/>
  <c r="D162" i="1"/>
  <c r="H162" i="1" s="1"/>
  <c r="C162" i="1"/>
  <c r="G162" i="1" s="1"/>
  <c r="D161" i="1"/>
  <c r="H161" i="1" s="1"/>
  <c r="C161" i="1"/>
  <c r="D159" i="1"/>
  <c r="H159" i="1" s="1"/>
  <c r="C159" i="1"/>
  <c r="G159" i="1" s="1"/>
  <c r="D158" i="1"/>
  <c r="H158" i="1" s="1"/>
  <c r="C158" i="1"/>
  <c r="D157" i="1"/>
  <c r="H157" i="1" s="1"/>
  <c r="C157" i="1"/>
  <c r="G157" i="1" s="1"/>
  <c r="D156" i="1"/>
  <c r="H156" i="1" s="1"/>
  <c r="C156" i="1"/>
  <c r="D155" i="1"/>
  <c r="H155" i="1" s="1"/>
  <c r="C155" i="1"/>
  <c r="G155" i="1" s="1"/>
  <c r="D154" i="1"/>
  <c r="H154" i="1" s="1"/>
  <c r="C154" i="1"/>
  <c r="G154" i="1" s="1"/>
  <c r="D153" i="1"/>
  <c r="H153" i="1" s="1"/>
  <c r="C153" i="1"/>
  <c r="G153" i="1" s="1"/>
  <c r="D152" i="1"/>
  <c r="H152" i="1" s="1"/>
  <c r="C152" i="1"/>
  <c r="D151" i="1"/>
  <c r="H151" i="1" s="1"/>
  <c r="C151" i="1"/>
  <c r="D150" i="1"/>
  <c r="H150" i="1" s="1"/>
  <c r="C150" i="1"/>
  <c r="C149" i="1"/>
  <c r="D147" i="1"/>
  <c r="H147" i="1" s="1"/>
  <c r="C147" i="1"/>
  <c r="D146" i="1"/>
  <c r="H146" i="1" s="1"/>
  <c r="C146" i="1"/>
  <c r="D145" i="1"/>
  <c r="H145" i="1" s="1"/>
  <c r="C145" i="1"/>
  <c r="G145" i="1" s="1"/>
  <c r="D144" i="1"/>
  <c r="H144" i="1" s="1"/>
  <c r="C144" i="1"/>
  <c r="D143" i="1"/>
  <c r="H143" i="1" s="1"/>
  <c r="C143" i="1"/>
  <c r="D142" i="1"/>
  <c r="H142" i="1" s="1"/>
  <c r="C142" i="1"/>
  <c r="D141" i="1"/>
  <c r="H141" i="1" s="1"/>
  <c r="C141" i="1"/>
  <c r="G141" i="1" s="1"/>
  <c r="D140" i="1"/>
  <c r="H140" i="1" s="1"/>
  <c r="C140" i="1"/>
  <c r="D139" i="1"/>
  <c r="H139" i="1" s="1"/>
  <c r="C139" i="1"/>
  <c r="G139" i="1" s="1"/>
  <c r="D138" i="1"/>
  <c r="H138" i="1" s="1"/>
  <c r="C138" i="1"/>
  <c r="G138" i="1" s="1"/>
  <c r="D137" i="1"/>
  <c r="H137" i="1" s="1"/>
  <c r="C137" i="1"/>
  <c r="D136" i="1"/>
  <c r="D135" i="1"/>
  <c r="H135" i="1" s="1"/>
  <c r="C135" i="1"/>
  <c r="G135" i="1" s="1"/>
  <c r="D134" i="1"/>
  <c r="H134" i="1" s="1"/>
  <c r="C134" i="1"/>
  <c r="D133" i="1"/>
  <c r="H133" i="1" s="1"/>
  <c r="C133" i="1"/>
  <c r="D132" i="1"/>
  <c r="H132" i="1" s="1"/>
  <c r="C132" i="1"/>
  <c r="D131" i="1"/>
  <c r="H131" i="1" s="1"/>
  <c r="C131" i="1"/>
  <c r="D130" i="1"/>
  <c r="D129" i="1"/>
  <c r="H129" i="1" s="1"/>
  <c r="C129" i="1"/>
  <c r="G129" i="1" s="1"/>
  <c r="D128" i="1"/>
  <c r="H128" i="1" s="1"/>
  <c r="C128" i="1"/>
  <c r="D127" i="1"/>
  <c r="H127" i="1" s="1"/>
  <c r="C127" i="1"/>
  <c r="D126" i="1"/>
  <c r="H126" i="1" s="1"/>
  <c r="C126" i="1"/>
  <c r="D125" i="1"/>
  <c r="H125" i="1" s="1"/>
  <c r="C125" i="1"/>
  <c r="D124" i="1"/>
  <c r="H124" i="1" s="1"/>
  <c r="C124" i="1"/>
  <c r="D123" i="1"/>
  <c r="H123" i="1" s="1"/>
  <c r="C123" i="1"/>
  <c r="G123" i="1" s="1"/>
  <c r="D122" i="1"/>
  <c r="H122" i="1" s="1"/>
  <c r="C122" i="1"/>
  <c r="D121" i="1"/>
  <c r="H121" i="1" s="1"/>
  <c r="C121" i="1"/>
  <c r="D120" i="1"/>
  <c r="H120" i="1" s="1"/>
  <c r="C120" i="1"/>
  <c r="G120" i="1" s="1"/>
  <c r="D119" i="1"/>
  <c r="H119" i="1" s="1"/>
  <c r="C119" i="1"/>
  <c r="G119" i="1" s="1"/>
  <c r="D118" i="1"/>
  <c r="H118" i="1" s="1"/>
  <c r="C118" i="1"/>
  <c r="D117" i="1"/>
  <c r="H117" i="1" s="1"/>
  <c r="C117" i="1"/>
  <c r="G117" i="1" s="1"/>
  <c r="C116" i="1"/>
  <c r="D115" i="1"/>
  <c r="H115" i="1" s="1"/>
  <c r="C115" i="1"/>
  <c r="D114" i="1"/>
  <c r="H114" i="1" s="1"/>
  <c r="C114" i="1"/>
  <c r="D113" i="1"/>
  <c r="H113" i="1" s="1"/>
  <c r="C113" i="1"/>
  <c r="G113" i="1" s="1"/>
  <c r="D112" i="1"/>
  <c r="H112" i="1" s="1"/>
  <c r="C112" i="1"/>
  <c r="D111" i="1"/>
  <c r="H111" i="1" s="1"/>
  <c r="C111" i="1"/>
  <c r="G111" i="1" s="1"/>
  <c r="D110" i="1"/>
  <c r="H110" i="1" s="1"/>
  <c r="C110" i="1"/>
  <c r="D109" i="1"/>
  <c r="H109" i="1" s="1"/>
  <c r="C109" i="1"/>
  <c r="G109" i="1" s="1"/>
  <c r="D108" i="1"/>
  <c r="H108" i="1" s="1"/>
  <c r="C108" i="1"/>
  <c r="D107" i="1"/>
  <c r="H107" i="1" s="1"/>
  <c r="C107" i="1"/>
  <c r="G107" i="1" s="1"/>
  <c r="D106" i="1"/>
  <c r="H106" i="1" s="1"/>
  <c r="C106" i="1"/>
  <c r="G106" i="1" s="1"/>
  <c r="H105" i="1"/>
  <c r="D105" i="1"/>
  <c r="C105" i="1"/>
  <c r="G105" i="1" s="1"/>
  <c r="D104" i="1"/>
  <c r="H104" i="1" s="1"/>
  <c r="C104" i="1"/>
  <c r="D103" i="1"/>
  <c r="H103" i="1" s="1"/>
  <c r="C103" i="1"/>
  <c r="D101" i="1"/>
  <c r="H101" i="1" s="1"/>
  <c r="C101" i="1"/>
  <c r="G101" i="1" s="1"/>
  <c r="D100" i="1"/>
  <c r="H100" i="1" s="1"/>
  <c r="C100" i="1"/>
  <c r="G100" i="1" s="1"/>
  <c r="D99" i="1"/>
  <c r="H99" i="1" s="1"/>
  <c r="C99" i="1"/>
  <c r="D98" i="1"/>
  <c r="H98" i="1" s="1"/>
  <c r="C98" i="1"/>
  <c r="G98" i="1" s="1"/>
  <c r="D97" i="1"/>
  <c r="H97" i="1" s="1"/>
  <c r="C97" i="1"/>
  <c r="G97" i="1" s="1"/>
  <c r="D96" i="1"/>
  <c r="H96" i="1" s="1"/>
  <c r="C96" i="1"/>
  <c r="G96" i="1" s="1"/>
  <c r="D95" i="1"/>
  <c r="H95" i="1" s="1"/>
  <c r="C95" i="1"/>
  <c r="G95" i="1" s="1"/>
  <c r="D94" i="1"/>
  <c r="H94" i="1" s="1"/>
  <c r="C94" i="1"/>
  <c r="D93" i="1"/>
  <c r="H93" i="1" s="1"/>
  <c r="C93" i="1"/>
  <c r="G93" i="1" s="1"/>
  <c r="D92" i="1"/>
  <c r="H92" i="1" s="1"/>
  <c r="C92" i="1"/>
  <c r="D91" i="1"/>
  <c r="H91" i="1" s="1"/>
  <c r="C91" i="1"/>
  <c r="G91" i="1" s="1"/>
  <c r="D90" i="1"/>
  <c r="H90" i="1" s="1"/>
  <c r="C90" i="1"/>
  <c r="D89" i="1"/>
  <c r="H89" i="1" s="1"/>
  <c r="C89" i="1"/>
  <c r="D88" i="1"/>
  <c r="H88" i="1" s="1"/>
  <c r="C88" i="1"/>
  <c r="D87" i="1"/>
  <c r="H87" i="1" s="1"/>
  <c r="C87" i="1"/>
  <c r="D86" i="1"/>
  <c r="H86" i="1" s="1"/>
  <c r="C86" i="1"/>
  <c r="G86" i="1" s="1"/>
  <c r="H85" i="1"/>
  <c r="D85" i="1"/>
  <c r="C85" i="1"/>
  <c r="G85" i="1" s="1"/>
  <c r="D84" i="1"/>
  <c r="H84" i="1" s="1"/>
  <c r="C84" i="1"/>
  <c r="D83" i="1"/>
  <c r="H83" i="1" s="1"/>
  <c r="C83" i="1"/>
  <c r="G83" i="1" s="1"/>
  <c r="D82" i="1"/>
  <c r="H82" i="1" s="1"/>
  <c r="C82" i="1"/>
  <c r="D81" i="1"/>
  <c r="H81" i="1" s="1"/>
  <c r="C81" i="1"/>
  <c r="D80" i="1"/>
  <c r="H80" i="1" s="1"/>
  <c r="C80" i="1"/>
  <c r="D79" i="1"/>
  <c r="H79" i="1" s="1"/>
  <c r="C79" i="1"/>
  <c r="D77" i="1"/>
  <c r="H77" i="1" s="1"/>
  <c r="C77" i="1"/>
  <c r="G77" i="1" s="1"/>
  <c r="D76" i="1"/>
  <c r="H76" i="1" s="1"/>
  <c r="C76" i="1"/>
  <c r="D75" i="1"/>
  <c r="H75" i="1" s="1"/>
  <c r="C75" i="1"/>
  <c r="D74" i="1"/>
  <c r="H74" i="1" s="1"/>
  <c r="C74" i="1"/>
  <c r="D73" i="1"/>
  <c r="H73" i="1" s="1"/>
  <c r="C73" i="1"/>
  <c r="D72" i="1"/>
  <c r="H72" i="1" s="1"/>
  <c r="C72" i="1"/>
  <c r="G72" i="1" s="1"/>
  <c r="D71" i="1"/>
  <c r="H71" i="1" s="1"/>
  <c r="C71" i="1"/>
  <c r="G71" i="1" s="1"/>
  <c r="H70" i="1"/>
  <c r="D70" i="1"/>
  <c r="C70" i="1"/>
  <c r="G70" i="1" s="1"/>
  <c r="D69" i="1"/>
  <c r="H69" i="1" s="1"/>
  <c r="C69" i="1"/>
  <c r="G69" i="1" s="1"/>
  <c r="D68" i="1"/>
  <c r="H68" i="1" s="1"/>
  <c r="C68" i="1"/>
  <c r="G68" i="1" s="1"/>
  <c r="D67" i="1"/>
  <c r="H67" i="1" s="1"/>
  <c r="C67" i="1"/>
  <c r="G67" i="1" s="1"/>
  <c r="D66" i="1"/>
  <c r="H66" i="1" s="1"/>
  <c r="C66" i="1"/>
  <c r="D65" i="1"/>
  <c r="H65" i="1" s="1"/>
  <c r="C65" i="1"/>
  <c r="H64" i="1"/>
  <c r="D64" i="1"/>
  <c r="C64" i="1"/>
  <c r="G64" i="1" s="1"/>
  <c r="D63" i="1"/>
  <c r="H63" i="1" s="1"/>
  <c r="C63" i="1"/>
  <c r="G63" i="1" s="1"/>
  <c r="D62" i="1"/>
  <c r="H62" i="1" s="1"/>
  <c r="C62" i="1"/>
  <c r="G62" i="1" s="1"/>
  <c r="D61" i="1"/>
  <c r="H61" i="1" s="1"/>
  <c r="C61" i="1"/>
  <c r="G61" i="1" s="1"/>
  <c r="D60" i="1"/>
  <c r="H60" i="1" s="1"/>
  <c r="C60" i="1"/>
  <c r="G60" i="1" s="1"/>
  <c r="D59" i="1"/>
  <c r="H59" i="1" s="1"/>
  <c r="C59" i="1"/>
  <c r="D58" i="1"/>
  <c r="H58" i="1" s="1"/>
  <c r="C58" i="1"/>
  <c r="G58" i="1" s="1"/>
  <c r="D57" i="1"/>
  <c r="H57" i="1" s="1"/>
  <c r="C57" i="1"/>
  <c r="D56" i="1"/>
  <c r="H56" i="1" s="1"/>
  <c r="C56" i="1"/>
  <c r="G56" i="1" s="1"/>
  <c r="D55" i="1"/>
  <c r="H55" i="1" s="1"/>
  <c r="C55" i="1"/>
  <c r="G55" i="1" s="1"/>
  <c r="D54" i="1"/>
  <c r="H54" i="1" s="1"/>
  <c r="C54" i="1"/>
  <c r="G54" i="1" s="1"/>
  <c r="D53" i="1"/>
  <c r="H53" i="1" s="1"/>
  <c r="C53" i="1"/>
  <c r="D52" i="1"/>
  <c r="H52" i="1" s="1"/>
  <c r="C52" i="1"/>
  <c r="G52" i="1" s="1"/>
  <c r="D51" i="1"/>
  <c r="H51" i="1" s="1"/>
  <c r="C51" i="1"/>
  <c r="D50" i="1"/>
  <c r="H50" i="1" s="1"/>
  <c r="C50" i="1"/>
  <c r="D49" i="1"/>
  <c r="H49" i="1" s="1"/>
  <c r="C49" i="1"/>
  <c r="D48" i="1"/>
  <c r="H48" i="1" s="1"/>
  <c r="C48" i="1"/>
  <c r="G48" i="1" s="1"/>
  <c r="D47" i="1"/>
  <c r="H47" i="1" s="1"/>
  <c r="C47" i="1"/>
  <c r="G47" i="1" s="1"/>
  <c r="C46" i="1"/>
  <c r="C45" i="1"/>
  <c r="D44" i="1"/>
  <c r="H44" i="1" s="1"/>
  <c r="C44" i="1"/>
  <c r="G44" i="1" s="1"/>
  <c r="D43" i="1"/>
  <c r="H43" i="1" s="1"/>
  <c r="C43" i="1"/>
  <c r="G43" i="1" s="1"/>
  <c r="D42" i="1"/>
  <c r="H42" i="1" s="1"/>
  <c r="C42" i="1"/>
  <c r="G42" i="1" s="1"/>
  <c r="D41" i="1"/>
  <c r="H41" i="1" s="1"/>
  <c r="C41" i="1"/>
  <c r="G41" i="1" s="1"/>
  <c r="D40" i="1"/>
  <c r="H40" i="1" s="1"/>
  <c r="C40" i="1"/>
  <c r="D39" i="1"/>
  <c r="H39" i="1" s="1"/>
  <c r="C39" i="1"/>
  <c r="D38" i="1"/>
  <c r="H38" i="1" s="1"/>
  <c r="C38" i="1"/>
  <c r="G38" i="1" s="1"/>
  <c r="D37" i="1"/>
  <c r="H37" i="1" s="1"/>
  <c r="C37" i="1"/>
  <c r="G37" i="1" s="1"/>
  <c r="D36" i="1"/>
  <c r="H36" i="1" s="1"/>
  <c r="C36" i="1"/>
  <c r="D35" i="1"/>
  <c r="H35" i="1" s="1"/>
  <c r="C35" i="1"/>
  <c r="D34" i="1"/>
  <c r="H34" i="1" s="1"/>
  <c r="C34" i="1"/>
  <c r="G34" i="1" s="1"/>
  <c r="D33" i="1"/>
  <c r="H33" i="1" s="1"/>
  <c r="C33" i="1"/>
  <c r="D32" i="1"/>
  <c r="H32" i="1" s="1"/>
  <c r="C32" i="1"/>
  <c r="D31" i="1"/>
  <c r="H31" i="1" s="1"/>
  <c r="C31" i="1"/>
  <c r="G31" i="1" s="1"/>
  <c r="D30" i="1"/>
  <c r="H30" i="1" s="1"/>
  <c r="C30" i="1"/>
  <c r="D29" i="1"/>
  <c r="H29" i="1" s="1"/>
  <c r="C29" i="1"/>
  <c r="G29" i="1" s="1"/>
  <c r="D28" i="1"/>
  <c r="H28" i="1" s="1"/>
  <c r="C28" i="1"/>
  <c r="G28" i="1" s="1"/>
  <c r="D27" i="1"/>
  <c r="H27" i="1" s="1"/>
  <c r="C27" i="1"/>
  <c r="G27" i="1" s="1"/>
  <c r="D26" i="1"/>
  <c r="H26" i="1" s="1"/>
  <c r="C26" i="1"/>
  <c r="G26" i="1" s="1"/>
  <c r="D25" i="1"/>
  <c r="H25" i="1" s="1"/>
  <c r="C25" i="1"/>
  <c r="D24" i="1"/>
  <c r="H24" i="1" s="1"/>
  <c r="C24" i="1"/>
  <c r="D23" i="1"/>
  <c r="H23" i="1" s="1"/>
  <c r="C23" i="1"/>
  <c r="G23" i="1" s="1"/>
  <c r="D22" i="1"/>
  <c r="H22" i="1" s="1"/>
  <c r="C22" i="1"/>
  <c r="D21" i="1"/>
  <c r="H21" i="1" s="1"/>
  <c r="C21" i="1"/>
  <c r="G21" i="1" s="1"/>
  <c r="D20" i="1"/>
  <c r="H20" i="1" s="1"/>
  <c r="C20" i="1"/>
  <c r="G20" i="1" s="1"/>
  <c r="D19" i="1"/>
  <c r="H19" i="1" s="1"/>
  <c r="C19" i="1"/>
  <c r="D18" i="1"/>
  <c r="H18" i="1" s="1"/>
  <c r="C18" i="1"/>
  <c r="G18" i="1" s="1"/>
  <c r="D17" i="1"/>
  <c r="H17" i="1" s="1"/>
  <c r="C17" i="1"/>
  <c r="G17" i="1" s="1"/>
  <c r="D16" i="1"/>
  <c r="H16" i="1" s="1"/>
  <c r="C16" i="1"/>
  <c r="D15" i="1"/>
  <c r="H15" i="1" s="1"/>
  <c r="C15" i="1"/>
  <c r="G15" i="1" s="1"/>
  <c r="D14" i="1"/>
  <c r="H14" i="1" s="1"/>
  <c r="C14" i="1"/>
  <c r="G14" i="1" s="1"/>
  <c r="D13" i="1"/>
  <c r="H13" i="1" s="1"/>
  <c r="C13" i="1"/>
  <c r="D12" i="1"/>
  <c r="H12" i="1" s="1"/>
  <c r="C12" i="1"/>
  <c r="G12" i="1" s="1"/>
  <c r="D11" i="1"/>
  <c r="H11" i="1" s="1"/>
  <c r="C11" i="1"/>
  <c r="G11" i="1" s="1"/>
  <c r="D10" i="1"/>
  <c r="H10" i="1" s="1"/>
  <c r="C10" i="1"/>
  <c r="D9" i="1"/>
  <c r="H9" i="1" s="1"/>
  <c r="C9" i="1"/>
  <c r="G9" i="1" s="1"/>
  <c r="H8" i="1"/>
  <c r="D8" i="1"/>
  <c r="C8" i="1"/>
  <c r="G8" i="1" s="1"/>
  <c r="D7" i="1"/>
  <c r="H7" i="1" s="1"/>
  <c r="C7" i="1"/>
  <c r="D6" i="1"/>
  <c r="H6" i="1" s="1"/>
  <c r="C6" i="1"/>
  <c r="G6" i="1" s="1"/>
  <c r="D5" i="1"/>
  <c r="H5" i="1" s="1"/>
  <c r="C5" i="1"/>
  <c r="D4" i="1"/>
  <c r="H4" i="1" s="1"/>
  <c r="C4" i="1"/>
  <c r="C3" i="1"/>
  <c r="E37" i="9" l="1"/>
  <c r="B37" i="9" s="1"/>
  <c r="E311" i="9"/>
  <c r="B311" i="9" s="1"/>
  <c r="E328" i="9"/>
  <c r="B328" i="9" s="1"/>
  <c r="H1685" i="1"/>
  <c r="H1683" i="1"/>
  <c r="G1680" i="1"/>
  <c r="G1682" i="1"/>
  <c r="H1679" i="1"/>
  <c r="G1676" i="1"/>
  <c r="H1675" i="1"/>
  <c r="H1673" i="1"/>
  <c r="H1671" i="1"/>
  <c r="G1670" i="1"/>
  <c r="G1668" i="1"/>
  <c r="H1669" i="1"/>
  <c r="H1665" i="1"/>
  <c r="H1663" i="1"/>
  <c r="G1664" i="1"/>
  <c r="H1661" i="1"/>
  <c r="G1658" i="1"/>
  <c r="H1659" i="1"/>
  <c r="H1657" i="1"/>
  <c r="H1653" i="1"/>
  <c r="G1654" i="1"/>
  <c r="G1652" i="1"/>
  <c r="H1651" i="1"/>
  <c r="G1648" i="1"/>
  <c r="H1649" i="1"/>
  <c r="G1646" i="1"/>
  <c r="H1643" i="1"/>
  <c r="G1642" i="1"/>
  <c r="G1640" i="1"/>
  <c r="G1638" i="1"/>
  <c r="H1639" i="1"/>
  <c r="H1637" i="1"/>
  <c r="G1636" i="1"/>
  <c r="H1633" i="1"/>
  <c r="G1634" i="1"/>
  <c r="D51" i="8"/>
  <c r="D45" i="8" s="1"/>
  <c r="G1632" i="1"/>
  <c r="H1631" i="1"/>
  <c r="G1630" i="1"/>
  <c r="C1627" i="1"/>
  <c r="G1628" i="1"/>
  <c r="H1629" i="1"/>
  <c r="G1612" i="1"/>
  <c r="G1610" i="1"/>
  <c r="C1603" i="1"/>
  <c r="G1603" i="1" s="1"/>
  <c r="G1604" i="1"/>
  <c r="G1596" i="1"/>
  <c r="G1594" i="1"/>
  <c r="D6" i="8"/>
  <c r="C1582" i="1" s="1"/>
  <c r="H1582" i="1" s="1"/>
  <c r="G1592" i="1"/>
  <c r="G1582" i="1"/>
  <c r="G1584" i="1"/>
  <c r="H1010" i="1"/>
  <c r="H1001" i="1"/>
  <c r="H1000" i="1"/>
  <c r="H998" i="1"/>
  <c r="H995" i="1"/>
  <c r="H994" i="1"/>
  <c r="H993" i="1"/>
  <c r="H992" i="1"/>
  <c r="H991" i="1"/>
  <c r="H990" i="1"/>
  <c r="H967" i="1"/>
  <c r="H966" i="1"/>
  <c r="H964" i="1"/>
  <c r="H963" i="1"/>
  <c r="H961" i="1"/>
  <c r="H960" i="1"/>
  <c r="H955" i="1"/>
  <c r="H948" i="1"/>
  <c r="H946" i="1"/>
  <c r="H944" i="1"/>
  <c r="H942" i="1"/>
  <c r="H941" i="1"/>
  <c r="H938" i="1"/>
  <c r="H937" i="1"/>
  <c r="H931" i="1"/>
  <c r="H928" i="1"/>
  <c r="H925" i="1"/>
  <c r="H924" i="1"/>
  <c r="H913" i="1"/>
  <c r="H912" i="1"/>
  <c r="H910" i="1"/>
  <c r="H908" i="1"/>
  <c r="H903" i="1"/>
  <c r="H902" i="1"/>
  <c r="F259" i="9"/>
  <c r="H895" i="1"/>
  <c r="H893" i="1"/>
  <c r="H892" i="1"/>
  <c r="H891" i="1"/>
  <c r="H890" i="1"/>
  <c r="H886" i="1"/>
  <c r="H884" i="1"/>
  <c r="H880" i="1"/>
  <c r="H879" i="1"/>
  <c r="H878" i="1"/>
  <c r="H873" i="1"/>
  <c r="H872" i="1"/>
  <c r="H871" i="1"/>
  <c r="H862" i="1"/>
  <c r="H861" i="1"/>
  <c r="H860" i="1"/>
  <c r="H857" i="1"/>
  <c r="H854" i="1"/>
  <c r="H853" i="1"/>
  <c r="H852" i="1"/>
  <c r="H851" i="1"/>
  <c r="H849" i="1"/>
  <c r="H842" i="1"/>
  <c r="H841" i="1"/>
  <c r="H840" i="1"/>
  <c r="H839" i="1"/>
  <c r="H836" i="1"/>
  <c r="H835" i="1"/>
  <c r="H834" i="1"/>
  <c r="H830" i="1"/>
  <c r="H829" i="1"/>
  <c r="H827" i="1"/>
  <c r="H825" i="1"/>
  <c r="H823" i="1"/>
  <c r="H822" i="1"/>
  <c r="H821" i="1"/>
  <c r="H819" i="1"/>
  <c r="H818" i="1"/>
  <c r="H817" i="1"/>
  <c r="H816" i="1"/>
  <c r="H814" i="1"/>
  <c r="H813" i="1"/>
  <c r="H807" i="1"/>
  <c r="H806" i="1"/>
  <c r="H805" i="1"/>
  <c r="H802" i="1"/>
  <c r="H801" i="1"/>
  <c r="H798" i="1"/>
  <c r="H797" i="1"/>
  <c r="H796" i="1"/>
  <c r="H793" i="1"/>
  <c r="H791" i="1"/>
  <c r="H789" i="1"/>
  <c r="H788" i="1"/>
  <c r="H787" i="1"/>
  <c r="H786" i="1"/>
  <c r="H785" i="1"/>
  <c r="H783" i="1"/>
  <c r="H782" i="1"/>
  <c r="H779" i="1"/>
  <c r="H778" i="1"/>
  <c r="H776" i="1"/>
  <c r="H772" i="1"/>
  <c r="H771" i="1"/>
  <c r="H764" i="1"/>
  <c r="H763" i="1"/>
  <c r="H762" i="1"/>
  <c r="H761" i="1"/>
  <c r="H760" i="1"/>
  <c r="H759" i="1"/>
  <c r="H758" i="1"/>
  <c r="H756" i="1"/>
  <c r="H755" i="1"/>
  <c r="H754" i="1"/>
  <c r="H751" i="1"/>
  <c r="H750" i="1"/>
  <c r="H748" i="1"/>
  <c r="H741" i="1"/>
  <c r="H738" i="1"/>
  <c r="H737" i="1"/>
  <c r="H736" i="1"/>
  <c r="H735" i="1"/>
  <c r="H733" i="1"/>
  <c r="H732" i="1"/>
  <c r="F239" i="9"/>
  <c r="H728" i="1"/>
  <c r="H726" i="1"/>
  <c r="F237" i="9"/>
  <c r="H724" i="1"/>
  <c r="H721" i="1"/>
  <c r="H720" i="1"/>
  <c r="H719" i="1"/>
  <c r="F235" i="9"/>
  <c r="H713" i="1"/>
  <c r="H710" i="1"/>
  <c r="H708" i="1"/>
  <c r="H707" i="1"/>
  <c r="H705" i="1"/>
  <c r="H702" i="1"/>
  <c r="H693" i="1"/>
  <c r="H690" i="1"/>
  <c r="H688" i="1"/>
  <c r="H673" i="1"/>
  <c r="H672" i="1"/>
  <c r="H664" i="1"/>
  <c r="H656" i="1"/>
  <c r="H648" i="1"/>
  <c r="H649" i="1"/>
  <c r="F656" i="4"/>
  <c r="H636" i="1"/>
  <c r="H641" i="1"/>
  <c r="F292" i="9"/>
  <c r="B292" i="9" s="1"/>
  <c r="H620" i="1"/>
  <c r="H619" i="1"/>
  <c r="H591" i="1"/>
  <c r="H615" i="1"/>
  <c r="H617" i="1"/>
  <c r="F290" i="9"/>
  <c r="B290" i="9" s="1"/>
  <c r="F288" i="9"/>
  <c r="B288" i="9" s="1"/>
  <c r="F286" i="9"/>
  <c r="B286" i="9" s="1"/>
  <c r="E156" i="9"/>
  <c r="B156" i="9" s="1"/>
  <c r="F284" i="9"/>
  <c r="B284" i="9" s="1"/>
  <c r="F282" i="9"/>
  <c r="B282" i="9" s="1"/>
  <c r="F280" i="9"/>
  <c r="B280" i="9" s="1"/>
  <c r="F278" i="9"/>
  <c r="B278" i="9" s="1"/>
  <c r="H588" i="1"/>
  <c r="H590" i="1"/>
  <c r="H569" i="1"/>
  <c r="H571" i="1"/>
  <c r="E535" i="4"/>
  <c r="D529" i="1" s="1"/>
  <c r="H568" i="1"/>
  <c r="H565" i="1"/>
  <c r="H566" i="1"/>
  <c r="H567" i="1"/>
  <c r="H563" i="1"/>
  <c r="H562" i="1"/>
  <c r="H561" i="1"/>
  <c r="H556" i="1"/>
  <c r="H560" i="1"/>
  <c r="H550" i="1"/>
  <c r="H544" i="1"/>
  <c r="H548" i="1"/>
  <c r="F276" i="9"/>
  <c r="B276" i="9" s="1"/>
  <c r="F274" i="9"/>
  <c r="B274" i="9" s="1"/>
  <c r="F272" i="9"/>
  <c r="B272" i="9" s="1"/>
  <c r="H531" i="1"/>
  <c r="H534" i="1"/>
  <c r="F270" i="9"/>
  <c r="B270" i="9" s="1"/>
  <c r="H523" i="1"/>
  <c r="H525" i="1"/>
  <c r="H519" i="1"/>
  <c r="H517" i="1"/>
  <c r="H518" i="1"/>
  <c r="H515" i="1"/>
  <c r="H514" i="1"/>
  <c r="H508" i="1"/>
  <c r="H511" i="1"/>
  <c r="H503" i="1"/>
  <c r="H507" i="1"/>
  <c r="F269" i="9"/>
  <c r="H502" i="1"/>
  <c r="F265" i="9"/>
  <c r="H500" i="1"/>
  <c r="F263" i="9"/>
  <c r="B263" i="9" s="1"/>
  <c r="H496" i="1"/>
  <c r="H498" i="1"/>
  <c r="H495" i="1"/>
  <c r="F261" i="9"/>
  <c r="B261" i="9" s="1"/>
  <c r="H491" i="1"/>
  <c r="H493" i="1"/>
  <c r="F257" i="9"/>
  <c r="H485" i="1"/>
  <c r="H486" i="1"/>
  <c r="H487" i="1"/>
  <c r="H482" i="1"/>
  <c r="H484" i="1"/>
  <c r="H479" i="1"/>
  <c r="H481" i="1"/>
  <c r="H473" i="1"/>
  <c r="H478" i="1"/>
  <c r="H470" i="1"/>
  <c r="H472" i="1"/>
  <c r="F255" i="9"/>
  <c r="E430" i="4"/>
  <c r="D425" i="1"/>
  <c r="G425" i="1" s="1"/>
  <c r="H456" i="1"/>
  <c r="H451" i="1"/>
  <c r="H454" i="1"/>
  <c r="H446" i="1"/>
  <c r="H449" i="1"/>
  <c r="H448" i="1"/>
  <c r="H444" i="1"/>
  <c r="H439" i="1"/>
  <c r="H443" i="1"/>
  <c r="F253" i="9"/>
  <c r="F251" i="9"/>
  <c r="H431" i="1"/>
  <c r="H433" i="1"/>
  <c r="H425" i="1"/>
  <c r="H426" i="1"/>
  <c r="H429" i="1"/>
  <c r="H407" i="1"/>
  <c r="H410" i="1"/>
  <c r="H401" i="1"/>
  <c r="H402" i="1"/>
  <c r="H403" i="1"/>
  <c r="H396" i="1"/>
  <c r="H398" i="1"/>
  <c r="H393" i="1"/>
  <c r="H395" i="1"/>
  <c r="H392" i="1"/>
  <c r="H388" i="1"/>
  <c r="H390" i="1"/>
  <c r="H383" i="1"/>
  <c r="H387" i="1"/>
  <c r="H382" i="1"/>
  <c r="H380" i="1"/>
  <c r="H379" i="1"/>
  <c r="H378" i="1"/>
  <c r="H374" i="1"/>
  <c r="H376" i="1"/>
  <c r="H372" i="1"/>
  <c r="H369" i="1"/>
  <c r="H371" i="1"/>
  <c r="E360" i="4"/>
  <c r="D355" i="1" s="1"/>
  <c r="D356" i="1"/>
  <c r="H361" i="1"/>
  <c r="H367" i="1"/>
  <c r="H360" i="1"/>
  <c r="H357" i="1"/>
  <c r="H359" i="1"/>
  <c r="H353" i="1"/>
  <c r="H354" i="1"/>
  <c r="H349" i="1"/>
  <c r="H350" i="1"/>
  <c r="H351" i="1"/>
  <c r="H344" i="1"/>
  <c r="H347" i="1"/>
  <c r="H340" i="1"/>
  <c r="H339" i="1"/>
  <c r="H336" i="1"/>
  <c r="H338" i="1"/>
  <c r="H331" i="1"/>
  <c r="H334" i="1"/>
  <c r="H330" i="1"/>
  <c r="H329" i="1"/>
  <c r="H328" i="1"/>
  <c r="H322" i="1"/>
  <c r="H327" i="1"/>
  <c r="E321" i="4"/>
  <c r="D316" i="1" s="1"/>
  <c r="H317" i="1"/>
  <c r="H315" i="1"/>
  <c r="H314" i="1"/>
  <c r="H313" i="1"/>
  <c r="H312" i="1"/>
  <c r="H309" i="1"/>
  <c r="H311" i="1"/>
  <c r="H305" i="1"/>
  <c r="H308" i="1"/>
  <c r="H302" i="1"/>
  <c r="H423" i="1"/>
  <c r="H300" i="1"/>
  <c r="H421" i="1"/>
  <c r="H422" i="1"/>
  <c r="H298" i="1"/>
  <c r="E648" i="4"/>
  <c r="D642" i="1" s="1"/>
  <c r="F647" i="4"/>
  <c r="H288" i="1"/>
  <c r="H285" i="1"/>
  <c r="H287" i="1"/>
  <c r="H283" i="1"/>
  <c r="H279" i="1"/>
  <c r="H282" i="1"/>
  <c r="E273" i="4"/>
  <c r="D269" i="1" s="1"/>
  <c r="G269" i="1" s="1"/>
  <c r="H273" i="1"/>
  <c r="H269" i="1"/>
  <c r="H270" i="1"/>
  <c r="H272" i="1"/>
  <c r="F247" i="9"/>
  <c r="H259" i="1"/>
  <c r="H263" i="1"/>
  <c r="H249" i="1"/>
  <c r="H246" i="1"/>
  <c r="H248" i="1"/>
  <c r="E230" i="4"/>
  <c r="D226" i="1" s="1"/>
  <c r="H242" i="1"/>
  <c r="H243" i="1"/>
  <c r="H233" i="1"/>
  <c r="H234" i="1"/>
  <c r="H225" i="1"/>
  <c r="H224" i="1"/>
  <c r="H221" i="1"/>
  <c r="H222" i="1"/>
  <c r="H217" i="1"/>
  <c r="H218" i="1"/>
  <c r="H220" i="1"/>
  <c r="H212" i="1"/>
  <c r="H215" i="1"/>
  <c r="E202" i="4"/>
  <c r="D198" i="1" s="1"/>
  <c r="F216" i="4"/>
  <c r="H210" i="1"/>
  <c r="H204" i="1"/>
  <c r="H206" i="1"/>
  <c r="G202" i="1"/>
  <c r="G199" i="1"/>
  <c r="G200" i="1"/>
  <c r="G197" i="1"/>
  <c r="G194" i="1"/>
  <c r="F194" i="4"/>
  <c r="G193" i="1"/>
  <c r="G192" i="1"/>
  <c r="F241" i="9"/>
  <c r="G190" i="1"/>
  <c r="G189" i="1"/>
  <c r="G188" i="1"/>
  <c r="G187" i="1"/>
  <c r="G185" i="1"/>
  <c r="G183" i="1"/>
  <c r="G181" i="1"/>
  <c r="G179" i="1"/>
  <c r="G178" i="1"/>
  <c r="G177" i="1"/>
  <c r="F178" i="4"/>
  <c r="G174" i="1"/>
  <c r="G175" i="1"/>
  <c r="G172" i="1"/>
  <c r="G171" i="1"/>
  <c r="G169" i="1"/>
  <c r="F170" i="4"/>
  <c r="G166" i="1"/>
  <c r="G165" i="1"/>
  <c r="G163" i="1"/>
  <c r="G161" i="1"/>
  <c r="G156" i="1"/>
  <c r="G158" i="1"/>
  <c r="D149" i="1"/>
  <c r="H149" i="1" s="1"/>
  <c r="G152" i="1"/>
  <c r="F154" i="4"/>
  <c r="G150" i="1"/>
  <c r="G151" i="1"/>
  <c r="G147" i="1"/>
  <c r="G146" i="1"/>
  <c r="G144" i="1"/>
  <c r="G143" i="1"/>
  <c r="G142" i="1"/>
  <c r="G140" i="1"/>
  <c r="G137" i="1"/>
  <c r="G134" i="1"/>
  <c r="G133" i="1"/>
  <c r="F135" i="4"/>
  <c r="G131" i="1"/>
  <c r="G132" i="1"/>
  <c r="G128" i="1"/>
  <c r="G127" i="1"/>
  <c r="G125" i="1"/>
  <c r="G126" i="1"/>
  <c r="G124" i="1"/>
  <c r="G121" i="1"/>
  <c r="G122" i="1"/>
  <c r="G118" i="1"/>
  <c r="D116" i="1"/>
  <c r="H116" i="1" s="1"/>
  <c r="G115" i="1"/>
  <c r="G114" i="1"/>
  <c r="G112" i="1"/>
  <c r="G110" i="1"/>
  <c r="F112" i="4"/>
  <c r="G108" i="1"/>
  <c r="G103" i="1"/>
  <c r="G104" i="1"/>
  <c r="G99" i="1"/>
  <c r="G94" i="1"/>
  <c r="G92" i="1"/>
  <c r="G90" i="1"/>
  <c r="G89" i="1"/>
  <c r="G87" i="1"/>
  <c r="G88" i="1"/>
  <c r="F231" i="9"/>
  <c r="G84" i="1"/>
  <c r="G82" i="1"/>
  <c r="G81" i="1"/>
  <c r="G79" i="1"/>
  <c r="G80" i="1"/>
  <c r="G76" i="1"/>
  <c r="G75" i="1"/>
  <c r="G73" i="1"/>
  <c r="G74" i="1"/>
  <c r="G66" i="1"/>
  <c r="E49" i="4"/>
  <c r="D45" i="1" s="1"/>
  <c r="H45" i="1" s="1"/>
  <c r="F68" i="4"/>
  <c r="G65" i="1"/>
  <c r="G57" i="1"/>
  <c r="G59" i="1"/>
  <c r="G53" i="1"/>
  <c r="G51" i="1"/>
  <c r="G49" i="1"/>
  <c r="G50" i="1"/>
  <c r="D46" i="1"/>
  <c r="H46" i="1" s="1"/>
  <c r="G45" i="1"/>
  <c r="G46" i="1"/>
  <c r="G39" i="1"/>
  <c r="G40" i="1"/>
  <c r="G35" i="1"/>
  <c r="G36" i="1"/>
  <c r="G32" i="1"/>
  <c r="G33" i="1"/>
  <c r="G30" i="1"/>
  <c r="G25" i="1"/>
  <c r="G24" i="1"/>
  <c r="G22" i="1"/>
  <c r="F229" i="9"/>
  <c r="G19" i="1"/>
  <c r="E7" i="4"/>
  <c r="D3" i="1" s="1"/>
  <c r="H3" i="1" s="1"/>
  <c r="G16" i="1"/>
  <c r="G13" i="1"/>
  <c r="G10" i="1"/>
  <c r="G7" i="1"/>
  <c r="G4" i="1"/>
  <c r="G5" i="1"/>
  <c r="G206" i="1"/>
  <c r="G208" i="1"/>
  <c r="G212" i="1"/>
  <c r="G214" i="1"/>
  <c r="G216" i="1"/>
  <c r="G218" i="1"/>
  <c r="G220" i="1"/>
  <c r="G222" i="1"/>
  <c r="G224" i="1"/>
  <c r="G228" i="1"/>
  <c r="G230" i="1"/>
  <c r="G204" i="1"/>
  <c r="G210" i="1"/>
  <c r="H203" i="1"/>
  <c r="G203" i="1"/>
  <c r="G205" i="1"/>
  <c r="G207" i="1"/>
  <c r="G209" i="1"/>
  <c r="G211" i="1"/>
  <c r="G213" i="1"/>
  <c r="G215" i="1"/>
  <c r="G217" i="1"/>
  <c r="G219" i="1"/>
  <c r="G221" i="1"/>
  <c r="G223" i="1"/>
  <c r="G225" i="1"/>
  <c r="G227" i="1"/>
  <c r="G229" i="1"/>
  <c r="H231"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H953" i="1"/>
  <c r="G953"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7" i="1"/>
  <c r="G1208" i="1"/>
  <c r="G1209" i="1"/>
  <c r="G1210" i="1"/>
  <c r="G1211" i="1"/>
  <c r="G1212" i="1"/>
  <c r="G1213" i="1"/>
  <c r="G1214"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H1276"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J1540" i="1"/>
  <c r="J1541" i="1"/>
  <c r="J1542" i="1"/>
  <c r="J1543" i="1"/>
  <c r="J1544" i="1"/>
  <c r="J1545" i="1"/>
  <c r="J1547" i="1"/>
  <c r="H1547" i="1"/>
  <c r="G1547" i="1"/>
  <c r="I1547" i="1" s="1"/>
  <c r="J1548" i="1"/>
  <c r="H1548" i="1"/>
  <c r="G1548" i="1"/>
  <c r="J1549" i="1"/>
  <c r="H1549" i="1"/>
  <c r="G1549" i="1"/>
  <c r="I1549" i="1" s="1"/>
  <c r="J1550" i="1"/>
  <c r="H1550" i="1"/>
  <c r="G1550" i="1"/>
  <c r="J1551" i="1"/>
  <c r="H1551" i="1"/>
  <c r="G1551" i="1"/>
  <c r="I1551" i="1" s="1"/>
  <c r="J1552" i="1"/>
  <c r="H1552" i="1"/>
  <c r="G1552" i="1"/>
  <c r="J1553" i="1"/>
  <c r="H1553" i="1"/>
  <c r="G1553" i="1"/>
  <c r="I1553" i="1" s="1"/>
  <c r="G1554" i="1"/>
  <c r="J1556" i="1"/>
  <c r="H1556" i="1"/>
  <c r="G1556" i="1"/>
  <c r="I1556" i="1" s="1"/>
  <c r="J1557" i="1"/>
  <c r="H1557" i="1"/>
  <c r="G1557" i="1"/>
  <c r="J1558" i="1"/>
  <c r="H1558" i="1"/>
  <c r="G1558" i="1"/>
  <c r="I1558" i="1" s="1"/>
  <c r="J1559" i="1"/>
  <c r="H1559" i="1"/>
  <c r="G1559" i="1"/>
  <c r="J1560" i="1"/>
  <c r="H1560" i="1"/>
  <c r="G1560" i="1"/>
  <c r="I1560" i="1" s="1"/>
  <c r="J1561" i="1"/>
  <c r="H1561" i="1"/>
  <c r="G1561" i="1"/>
  <c r="G1562" i="1"/>
  <c r="G1571" i="1"/>
  <c r="J1577" i="1"/>
  <c r="H1577" i="1"/>
  <c r="G1577" i="1"/>
  <c r="I1577" i="1" s="1"/>
  <c r="J1578" i="1"/>
  <c r="H1578" i="1"/>
  <c r="G1578" i="1"/>
  <c r="J1579" i="1"/>
  <c r="H1579" i="1"/>
  <c r="G1579" i="1"/>
  <c r="I1579" i="1" s="1"/>
  <c r="J1580" i="1"/>
  <c r="H1580" i="1"/>
  <c r="G1580" i="1"/>
  <c r="G1400" i="1"/>
  <c r="G1521" i="1"/>
  <c r="H1521" i="1"/>
  <c r="G1523" i="1"/>
  <c r="G1525" i="1"/>
  <c r="G1527" i="1"/>
  <c r="G1529" i="1"/>
  <c r="G1531" i="1"/>
  <c r="G1533" i="1"/>
  <c r="G1535" i="1"/>
  <c r="G1538" i="1"/>
  <c r="G1540" i="1"/>
  <c r="I1540" i="1" s="1"/>
  <c r="G1541" i="1"/>
  <c r="I1541" i="1" s="1"/>
  <c r="G1542" i="1"/>
  <c r="I1542" i="1" s="1"/>
  <c r="G1543" i="1"/>
  <c r="I1543" i="1" s="1"/>
  <c r="G1544" i="1"/>
  <c r="I1544" i="1" s="1"/>
  <c r="G1545" i="1"/>
  <c r="I1545" i="1" s="1"/>
  <c r="J1546"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H1581" i="1"/>
  <c r="H1583" i="1"/>
  <c r="H1585" i="1"/>
  <c r="H1587" i="1"/>
  <c r="H1589" i="1"/>
  <c r="H1591" i="1"/>
  <c r="H1593" i="1"/>
  <c r="H1595" i="1"/>
  <c r="H1597" i="1"/>
  <c r="H1599" i="1"/>
  <c r="H1601" i="1"/>
  <c r="H1603" i="1"/>
  <c r="H1605" i="1"/>
  <c r="H1607" i="1"/>
  <c r="H1609" i="1"/>
  <c r="H1611" i="1"/>
  <c r="H1613" i="1"/>
  <c r="H1615" i="1"/>
  <c r="H1617" i="1"/>
  <c r="H1619" i="1"/>
  <c r="E6" i="4"/>
  <c r="G1546" i="1"/>
  <c r="D82" i="4"/>
  <c r="D106" i="4"/>
  <c r="D134" i="4"/>
  <c r="D140" i="4"/>
  <c r="D164" i="4"/>
  <c r="D152" i="4" s="1"/>
  <c r="D202" i="4"/>
  <c r="D230" i="4"/>
  <c r="D262" i="4"/>
  <c r="D309" i="4"/>
  <c r="D321" i="4"/>
  <c r="D361" i="4"/>
  <c r="D373" i="4"/>
  <c r="D648" i="4"/>
  <c r="F427" i="4"/>
  <c r="D466" i="4"/>
  <c r="D522" i="4"/>
  <c r="D536" i="4"/>
  <c r="D584" i="4"/>
  <c r="D44" i="8"/>
  <c r="H24" i="9"/>
  <c r="G24" i="9"/>
  <c r="F153" i="4"/>
  <c r="F426" i="4"/>
  <c r="H335" i="9"/>
  <c r="E176" i="5"/>
  <c r="E313" i="9"/>
  <c r="B313" i="9" s="1"/>
  <c r="F89" i="5"/>
  <c r="D119" i="5"/>
  <c r="D135" i="5"/>
  <c r="H315" i="9"/>
  <c r="H314" i="9"/>
  <c r="E336" i="9"/>
  <c r="B336" i="9" s="1"/>
  <c r="F196" i="5"/>
  <c r="D202" i="5"/>
  <c r="D218" i="5"/>
  <c r="D254" i="5"/>
  <c r="F296" i="5"/>
  <c r="G347" i="9"/>
  <c r="E347" i="9" s="1"/>
  <c r="F5" i="6"/>
  <c r="F115" i="6"/>
  <c r="D141" i="6"/>
  <c r="H309" i="9"/>
  <c r="G308" i="9"/>
  <c r="G302" i="9"/>
  <c r="E302" i="9" s="1"/>
  <c r="B302" i="9" s="1"/>
  <c r="G301" i="9"/>
  <c r="E301" i="9" s="1"/>
  <c r="B301" i="9" s="1"/>
  <c r="G300" i="9"/>
  <c r="E300" i="9" s="1"/>
  <c r="B300" i="9" s="1"/>
  <c r="G309" i="9"/>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180" i="9"/>
  <c r="H179" i="9"/>
  <c r="I10" i="9"/>
  <c r="H19" i="9"/>
  <c r="E19" i="9" s="1"/>
  <c r="B19" i="9" s="1"/>
  <c r="F607" i="4"/>
  <c r="G314" i="9"/>
  <c r="E314" i="9" s="1"/>
  <c r="B314" i="9" s="1"/>
  <c r="G315" i="9"/>
  <c r="E315" i="9" s="1"/>
  <c r="B315" i="9" s="1"/>
  <c r="F150" i="5"/>
  <c r="E335" i="9"/>
  <c r="B335" i="9" s="1"/>
  <c r="F177" i="5"/>
  <c r="G345" i="9"/>
  <c r="E345" i="9" s="1"/>
  <c r="B229" i="9"/>
  <c r="B231" i="9"/>
  <c r="B233" i="9"/>
  <c r="B235" i="9"/>
  <c r="B237" i="9"/>
  <c r="B239" i="9"/>
  <c r="B241" i="9"/>
  <c r="B243" i="9"/>
  <c r="B245" i="9"/>
  <c r="B247" i="9"/>
  <c r="B249" i="9"/>
  <c r="B251" i="9"/>
  <c r="B253" i="9"/>
  <c r="B255" i="9"/>
  <c r="B257" i="9"/>
  <c r="B259" i="9"/>
  <c r="B265" i="9"/>
  <c r="B267" i="9"/>
  <c r="B269" i="9"/>
  <c r="G342" i="9" l="1"/>
  <c r="E342" i="9" s="1"/>
  <c r="B342" i="9" s="1"/>
  <c r="C1621" i="1"/>
  <c r="I40" i="3"/>
  <c r="G1627" i="1"/>
  <c r="H1627" i="1"/>
  <c r="E640" i="4"/>
  <c r="D634" i="1" s="1"/>
  <c r="E639" i="4"/>
  <c r="D633" i="1" s="1"/>
  <c r="D424" i="1"/>
  <c r="E180" i="9"/>
  <c r="B180" i="9" s="1"/>
  <c r="E308" i="4"/>
  <c r="D303" i="1" s="1"/>
  <c r="E152" i="4"/>
  <c r="D148" i="1" s="1"/>
  <c r="E179" i="9"/>
  <c r="B179" i="9" s="1"/>
  <c r="E299" i="4"/>
  <c r="E300" i="4" s="1"/>
  <c r="D296" i="1" s="1"/>
  <c r="I18" i="3"/>
  <c r="G149" i="1"/>
  <c r="E24" i="9"/>
  <c r="G116" i="1"/>
  <c r="F49" i="4"/>
  <c r="G3" i="1"/>
  <c r="D299" i="4"/>
  <c r="F152" i="4"/>
  <c r="H18" i="3"/>
  <c r="C148" i="1"/>
  <c r="B347" i="9"/>
  <c r="E346" i="9"/>
  <c r="F254" i="5"/>
  <c r="C1258" i="1"/>
  <c r="G338" i="9"/>
  <c r="E338" i="9" s="1"/>
  <c r="B338" i="9" s="1"/>
  <c r="F218" i="5"/>
  <c r="C1222" i="1"/>
  <c r="D176" i="5"/>
  <c r="F119" i="5"/>
  <c r="D69" i="5"/>
  <c r="C1124" i="1"/>
  <c r="E175" i="5"/>
  <c r="I24" i="3"/>
  <c r="D1180" i="1"/>
  <c r="B24" i="9"/>
  <c r="D535" i="4"/>
  <c r="F536" i="4"/>
  <c r="C530" i="1"/>
  <c r="F466" i="4"/>
  <c r="C460" i="1"/>
  <c r="F373" i="4"/>
  <c r="C368" i="1"/>
  <c r="F321" i="4"/>
  <c r="C316" i="1"/>
  <c r="F262" i="4"/>
  <c r="C258" i="1"/>
  <c r="F202" i="4"/>
  <c r="C198" i="1"/>
  <c r="F140" i="4"/>
  <c r="C136" i="1"/>
  <c r="F106" i="4"/>
  <c r="C102" i="1"/>
  <c r="D6" i="4"/>
  <c r="E417" i="4"/>
  <c r="D412" i="1" s="1"/>
  <c r="B345" i="9"/>
  <c r="E344" i="9"/>
  <c r="I10" i="3" s="1"/>
  <c r="F228" i="9"/>
  <c r="B228" i="9" s="1"/>
  <c r="E309" i="9"/>
  <c r="B309" i="9" s="1"/>
  <c r="E308" i="9"/>
  <c r="B308" i="9" s="1"/>
  <c r="F141" i="6"/>
  <c r="H31" i="3"/>
  <c r="C1536" i="1"/>
  <c r="D250" i="5"/>
  <c r="G337" i="9"/>
  <c r="E337" i="9" s="1"/>
  <c r="B337" i="9" s="1"/>
  <c r="F202" i="5"/>
  <c r="C1206" i="1"/>
  <c r="F135" i="5"/>
  <c r="C1140" i="1"/>
  <c r="K1480" i="9"/>
  <c r="G343" i="9"/>
  <c r="E343" i="9" s="1"/>
  <c r="B343" i="9" s="1"/>
  <c r="I39" i="3"/>
  <c r="C1620" i="1"/>
  <c r="F584" i="4"/>
  <c r="C578" i="1"/>
  <c r="F522" i="4"/>
  <c r="C516" i="1"/>
  <c r="D430" i="4"/>
  <c r="F648" i="4"/>
  <c r="C642" i="1"/>
  <c r="D360" i="4"/>
  <c r="F361" i="4"/>
  <c r="C356" i="1"/>
  <c r="D308" i="4"/>
  <c r="F309" i="4"/>
  <c r="C304" i="1"/>
  <c r="F230" i="4"/>
  <c r="C226" i="1"/>
  <c r="F164" i="4"/>
  <c r="C160" i="1"/>
  <c r="F134" i="4"/>
  <c r="C130" i="1"/>
  <c r="F82" i="4"/>
  <c r="C78" i="1"/>
  <c r="E422" i="4"/>
  <c r="I17" i="3"/>
  <c r="D2" i="1"/>
  <c r="I1574" i="1"/>
  <c r="I1572" i="1"/>
  <c r="I1569" i="1"/>
  <c r="I1567" i="1"/>
  <c r="I1565" i="1"/>
  <c r="I1563" i="1"/>
  <c r="E418" i="4"/>
  <c r="D413" i="1" s="1"/>
  <c r="I1580" i="1"/>
  <c r="I1578" i="1"/>
  <c r="I1561" i="1"/>
  <c r="I1559" i="1"/>
  <c r="I1557" i="1"/>
  <c r="I1552" i="1"/>
  <c r="I1550" i="1"/>
  <c r="I1548" i="1"/>
  <c r="G1621" i="1" l="1"/>
  <c r="H1621" i="1"/>
  <c r="D295" i="1"/>
  <c r="E423" i="4"/>
  <c r="E424" i="4" s="1"/>
  <c r="D419" i="1" s="1"/>
  <c r="E301" i="4"/>
  <c r="D297" i="1" s="1"/>
  <c r="H356" i="1"/>
  <c r="G356" i="1"/>
  <c r="D418" i="4"/>
  <c r="F360" i="4"/>
  <c r="C355" i="1"/>
  <c r="H516" i="1"/>
  <c r="G516" i="1"/>
  <c r="H578" i="1"/>
  <c r="G578" i="1"/>
  <c r="H1620" i="1"/>
  <c r="G1620" i="1"/>
  <c r="H11" i="3"/>
  <c r="H1140" i="1"/>
  <c r="G1140" i="1"/>
  <c r="H1206" i="1"/>
  <c r="G1206" i="1"/>
  <c r="G1536" i="1"/>
  <c r="H1536" i="1"/>
  <c r="H9" i="3"/>
  <c r="G102" i="1"/>
  <c r="H102" i="1"/>
  <c r="G136" i="1"/>
  <c r="H136" i="1"/>
  <c r="G198" i="1"/>
  <c r="H198" i="1"/>
  <c r="H258" i="1"/>
  <c r="G258" i="1"/>
  <c r="H316" i="1"/>
  <c r="G316" i="1"/>
  <c r="H368" i="1"/>
  <c r="G368" i="1"/>
  <c r="H460" i="1"/>
  <c r="G460" i="1"/>
  <c r="H530" i="1"/>
  <c r="G530" i="1"/>
  <c r="D640" i="4"/>
  <c r="F535" i="4"/>
  <c r="C529" i="1"/>
  <c r="H1124" i="1"/>
  <c r="G1124" i="1"/>
  <c r="H1222" i="1"/>
  <c r="G1222" i="1"/>
  <c r="G148" i="1"/>
  <c r="H148" i="1"/>
  <c r="E643" i="4"/>
  <c r="D417" i="1"/>
  <c r="G78" i="1"/>
  <c r="H78" i="1"/>
  <c r="G130" i="1"/>
  <c r="H130" i="1"/>
  <c r="G160" i="1"/>
  <c r="H160" i="1"/>
  <c r="H226" i="1"/>
  <c r="G226" i="1"/>
  <c r="H304" i="1"/>
  <c r="G304" i="1"/>
  <c r="F308" i="4"/>
  <c r="D417" i="4"/>
  <c r="C303" i="1"/>
  <c r="H642" i="1"/>
  <c r="G642" i="1"/>
  <c r="D639" i="4"/>
  <c r="F430" i="4"/>
  <c r="C424" i="1"/>
  <c r="F250" i="5"/>
  <c r="H25" i="3"/>
  <c r="C1254" i="1"/>
  <c r="D422" i="4"/>
  <c r="D300" i="4"/>
  <c r="F6" i="4"/>
  <c r="H17" i="3"/>
  <c r="C2" i="1"/>
  <c r="E341" i="9"/>
  <c r="D1179" i="1"/>
  <c r="H299" i="9"/>
  <c r="D6" i="5"/>
  <c r="F69" i="5"/>
  <c r="H23" i="3"/>
  <c r="C1074" i="1"/>
  <c r="D175" i="5"/>
  <c r="F176" i="5"/>
  <c r="H24" i="3"/>
  <c r="C1180" i="1"/>
  <c r="H1258" i="1"/>
  <c r="G1258" i="1"/>
  <c r="D301" i="4"/>
  <c r="F299" i="4"/>
  <c r="D423" i="4"/>
  <c r="C295" i="1"/>
  <c r="H20" i="9" l="1"/>
  <c r="E644" i="4"/>
  <c r="D638" i="1" s="1"/>
  <c r="D418" i="1"/>
  <c r="E425" i="4"/>
  <c r="D420" i="1" s="1"/>
  <c r="D644" i="4"/>
  <c r="D425" i="4"/>
  <c r="F423" i="4"/>
  <c r="C418" i="1"/>
  <c r="G20" i="9"/>
  <c r="H295" i="1"/>
  <c r="G295" i="1"/>
  <c r="F175" i="5"/>
  <c r="C1179" i="1"/>
  <c r="G306" i="9"/>
  <c r="E306" i="9" s="1"/>
  <c r="B306" i="9" s="1"/>
  <c r="G299" i="9"/>
  <c r="E299" i="9" s="1"/>
  <c r="F6" i="5"/>
  <c r="C1011" i="1"/>
  <c r="G2" i="1"/>
  <c r="H2" i="1"/>
  <c r="D643" i="4"/>
  <c r="D424" i="4"/>
  <c r="F422" i="4"/>
  <c r="C417" i="1"/>
  <c r="H1254" i="1"/>
  <c r="G1254" i="1"/>
  <c r="H303" i="1"/>
  <c r="G303" i="1"/>
  <c r="H529" i="1"/>
  <c r="G529" i="1"/>
  <c r="F640" i="4"/>
  <c r="C634" i="1"/>
  <c r="N3" i="9"/>
  <c r="I11" i="3"/>
  <c r="F301" i="4"/>
  <c r="C297" i="1"/>
  <c r="H1180" i="1"/>
  <c r="G1180" i="1"/>
  <c r="H1074" i="1"/>
  <c r="G1074" i="1"/>
  <c r="F300" i="4"/>
  <c r="C296" i="1"/>
  <c r="H424" i="1"/>
  <c r="G424" i="1"/>
  <c r="F639" i="4"/>
  <c r="C633" i="1"/>
  <c r="F417" i="4"/>
  <c r="C412" i="1"/>
  <c r="E645" i="4"/>
  <c r="D637" i="1"/>
  <c r="E646" i="4"/>
  <c r="K3" i="9"/>
  <c r="I9" i="3"/>
  <c r="H355" i="1"/>
  <c r="G355" i="1"/>
  <c r="F418" i="4"/>
  <c r="C413" i="1"/>
  <c r="E20" i="9" l="1"/>
  <c r="B20" i="9" s="1"/>
  <c r="E650" i="4"/>
  <c r="D640" i="1"/>
  <c r="E649" i="4"/>
  <c r="D639" i="1"/>
  <c r="H296" i="1"/>
  <c r="G296" i="1"/>
  <c r="H297" i="1"/>
  <c r="G297" i="1"/>
  <c r="H418" i="1"/>
  <c r="G418" i="1"/>
  <c r="F425" i="4"/>
  <c r="C420" i="1"/>
  <c r="H413" i="1"/>
  <c r="G413" i="1"/>
  <c r="H634" i="1"/>
  <c r="G634" i="1"/>
  <c r="H417" i="1"/>
  <c r="G417" i="1"/>
  <c r="F424" i="4"/>
  <c r="C419" i="1"/>
  <c r="H412" i="1"/>
  <c r="G412" i="1"/>
  <c r="H633" i="1"/>
  <c r="G633" i="1"/>
  <c r="D645" i="4"/>
  <c r="F643" i="4"/>
  <c r="C637" i="1"/>
  <c r="H8" i="3"/>
  <c r="H1011" i="1"/>
  <c r="G1011" i="1"/>
  <c r="B299" i="9"/>
  <c r="H1179" i="1"/>
  <c r="G1179" i="1"/>
  <c r="D646" i="4"/>
  <c r="F644" i="4"/>
  <c r="C638" i="1"/>
  <c r="M3" i="9" l="1"/>
  <c r="H638" i="1"/>
  <c r="G638" i="1"/>
  <c r="D650" i="4"/>
  <c r="F646" i="4"/>
  <c r="C640" i="1"/>
  <c r="H637" i="1"/>
  <c r="G637" i="1"/>
  <c r="D649" i="4"/>
  <c r="F645" i="4"/>
  <c r="C639" i="1"/>
  <c r="H419" i="1"/>
  <c r="G419" i="1"/>
  <c r="H420" i="1"/>
  <c r="G420" i="1"/>
  <c r="I19" i="3"/>
  <c r="D643" i="1"/>
  <c r="I20" i="3"/>
  <c r="D644" i="1"/>
  <c r="H639" i="1" l="1"/>
  <c r="G639" i="1"/>
  <c r="F649" i="4"/>
  <c r="H19" i="3"/>
  <c r="C643" i="1"/>
  <c r="G297" i="9"/>
  <c r="E297" i="9" s="1"/>
  <c r="B297" i="9" s="1"/>
  <c r="H640" i="1"/>
  <c r="G640" i="1"/>
  <c r="F650" i="4"/>
  <c r="H20" i="3"/>
  <c r="C644" i="1"/>
  <c r="H333" i="9"/>
  <c r="G333" i="9"/>
  <c r="E333" i="9" l="1"/>
  <c r="H644" i="1"/>
  <c r="G644" i="1"/>
  <c r="H643" i="1"/>
  <c r="G643" i="1"/>
  <c r="H7" i="3"/>
  <c r="J3" i="9" l="1"/>
  <c r="B333" i="9"/>
  <c r="E298" i="9"/>
  <c r="I8" i="3" s="1"/>
  <c r="G295" i="9" l="1"/>
  <c r="H295" i="9"/>
  <c r="L293" i="9"/>
  <c r="F293" i="9" s="1"/>
  <c r="H18" i="9"/>
  <c r="G18" i="9"/>
  <c r="I6" i="9"/>
  <c r="J7" i="9"/>
  <c r="K8" i="9"/>
  <c r="J11" i="9"/>
  <c r="K12" i="9"/>
  <c r="H15" i="9"/>
  <c r="G16" i="9"/>
  <c r="G17" i="9"/>
  <c r="H21" i="9"/>
  <c r="K5" i="9"/>
  <c r="I7" i="9"/>
  <c r="J8" i="9"/>
  <c r="K9" i="9"/>
  <c r="I11" i="9"/>
  <c r="J12" i="9"/>
  <c r="K13" i="9"/>
  <c r="L15" i="9"/>
  <c r="M16" i="9"/>
  <c r="J17" i="9"/>
  <c r="G21" i="9"/>
  <c r="I13" i="9"/>
  <c r="G22" i="9"/>
  <c r="J5" i="9"/>
  <c r="K6" i="9"/>
  <c r="I8" i="9"/>
  <c r="J9" i="9"/>
  <c r="K10" i="9"/>
  <c r="I12" i="9"/>
  <c r="J13" i="9"/>
  <c r="M15" i="9"/>
  <c r="L16" i="9"/>
  <c r="I17" i="9"/>
  <c r="H22" i="9"/>
  <c r="I5" i="9"/>
  <c r="J6" i="9"/>
  <c r="K7" i="9"/>
  <c r="I9" i="9"/>
  <c r="J10" i="9"/>
  <c r="K11" i="9"/>
  <c r="G15" i="9"/>
  <c r="H16" i="9"/>
  <c r="H17" i="9"/>
  <c r="E15" i="9" l="1"/>
  <c r="E10" i="9"/>
  <c r="B10" i="9" s="1"/>
  <c r="E5" i="9"/>
  <c r="B5" i="9" s="1"/>
  <c r="E12" i="9"/>
  <c r="B12" i="9" s="1"/>
  <c r="E21" i="9"/>
  <c r="B21" i="9" s="1"/>
  <c r="E9" i="9"/>
  <c r="B9" i="9" s="1"/>
  <c r="F16" i="9"/>
  <c r="E8" i="9"/>
  <c r="B8" i="9" s="1"/>
  <c r="E13" i="9"/>
  <c r="B13" i="9" s="1"/>
  <c r="F15" i="9"/>
  <c r="E7" i="9"/>
  <c r="B7" i="9" s="1"/>
  <c r="E16" i="9"/>
  <c r="E6" i="9"/>
  <c r="B6" i="9" s="1"/>
  <c r="E22" i="9"/>
  <c r="B22" i="9" s="1"/>
  <c r="E11" i="9"/>
  <c r="B11" i="9" s="1"/>
  <c r="E17" i="9"/>
  <c r="B17" i="9" s="1"/>
  <c r="E18" i="9"/>
  <c r="B18" i="9" s="1"/>
  <c r="B293" i="9"/>
  <c r="F23" i="9"/>
  <c r="E295" i="9"/>
  <c r="B15" i="9" l="1"/>
  <c r="B16" i="9"/>
  <c r="F14" i="9"/>
  <c r="F3" i="9" s="1"/>
  <c r="B295" i="9"/>
  <c r="E23" i="9"/>
  <c r="I7" i="3" s="1"/>
  <c r="E4" i="9"/>
  <c r="E14" i="9"/>
  <c r="I13" i="3" s="1"/>
  <c r="E3" i="9" l="1"/>
</calcChain>
</file>

<file path=xl/sharedStrings.xml><?xml version="1.0" encoding="utf-8"?>
<sst xmlns="http://schemas.openxmlformats.org/spreadsheetml/2006/main" count="4724" uniqueCount="3657">
  <si>
    <t>Obveznik:</t>
  </si>
  <si>
    <t>43597 - NARODNA KNJIŽNICA I ČITAONICA OKUČANI</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</si>
  <si>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</si>
  <si>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</si>
  <si>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</si>
  <si>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</si>
  <si>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</si>
  <si>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</si>
  <si>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</si>
  <si>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</si>
  <si>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</si>
  <si>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</si>
  <si>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</si>
  <si>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</si>
  <si>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</si>
  <si>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</si>
  <si>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</si>
  <si>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</si>
  <si>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</si>
  <si>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</si>
  <si>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</si>
  <si>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</si>
  <si>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</si>
  <si>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</si>
  <si>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</si>
  <si>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</si>
  <si>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</si>
  <si>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</si>
  <si>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</si>
  <si>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</si>
  <si>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</si>
  <si>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</si>
  <si>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</si>
  <si>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</si>
  <si>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</si>
  <si>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</si>
  <si>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</si>
  <si>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</si>
  <si>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</si>
  <si>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</si>
  <si>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</si>
  <si>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</si>
  <si>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</si>
  <si>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</si>
  <si>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</si>
  <si>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</si>
  <si>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</si>
  <si>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</si>
  <si>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</si>
  <si>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</si>
  <si>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</si>
  <si>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</si>
  <si>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</si>
  <si>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</si>
  <si>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</si>
  <si>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</si>
  <si>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</si>
  <si>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</si>
  <si>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</si>
  <si>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</si>
  <si>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</si>
  <si>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</si>
  <si>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</si>
  <si>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</si>
  <si>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</si>
  <si>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</si>
  <si>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</si>
  <si>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</si>
  <si>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</si>
  <si>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</si>
  <si>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</si>
  <si>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</si>
  <si>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</si>
  <si>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</si>
  <si>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</si>
  <si>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</si>
  <si>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</si>
  <si>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</si>
  <si>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</si>
  <si>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</si>
  <si>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</si>
  <si>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</si>
  <si>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</si>
  <si>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</si>
  <si>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</si>
  <si>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</si>
  <si>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</si>
  <si>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</si>
  <si>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</si>
  <si>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</si>
  <si>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</si>
  <si>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</si>
  <si>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</si>
  <si>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</si>
  <si>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</si>
  <si>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</si>
  <si>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</si>
  <si>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</si>
  <si>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</si>
  <si>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</si>
  <si>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</si>
  <si>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</si>
  <si>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</si>
  <si>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</si>
  <si>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</si>
  <si>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</si>
  <si>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</si>
  <si>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</si>
  <si>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</si>
  <si>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</si>
  <si>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</si>
  <si>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</si>
  <si>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</si>
  <si>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</si>
  <si>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</si>
  <si>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</si>
  <si>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</si>
  <si>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</si>
  <si>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</si>
  <si>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</si>
  <si>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</si>
  <si>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</si>
  <si>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</si>
  <si>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</si>
  <si>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</si>
  <si>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</si>
  <si>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</si>
  <si>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</si>
  <si>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</si>
  <si>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</si>
  <si>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</si>
  <si>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</si>
  <si>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</si>
  <si>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</si>
  <si>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</si>
  <si>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</si>
  <si>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</si>
  <si>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</si>
  <si>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</si>
  <si>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</si>
  <si>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</si>
  <si>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</si>
  <si>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</si>
  <si>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</si>
  <si>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</si>
  <si>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</si>
  <si>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</si>
  <si>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</si>
  <si>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</si>
  <si>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</si>
  <si>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</si>
  <si>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</si>
  <si>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</si>
  <si>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</si>
  <si>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</si>
  <si>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</si>
  <si>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</si>
  <si>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</si>
  <si>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</si>
  <si>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</si>
  <si>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</si>
  <si>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</si>
  <si>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</si>
  <si>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</si>
  <si>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</si>
  <si>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</si>
  <si>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</si>
  <si>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</si>
  <si>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</si>
  <si>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</si>
  <si>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</si>
  <si>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</si>
  <si>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</si>
  <si>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</si>
  <si>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</si>
  <si>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</si>
  <si>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</si>
  <si>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</si>
  <si>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</si>
  <si>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</si>
  <si>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</si>
  <si>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</si>
  <si>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</si>
  <si>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</si>
  <si>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</si>
  <si>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</si>
  <si>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</si>
  <si>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</si>
  <si>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</si>
  <si>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</si>
  <si>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</si>
  <si>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</si>
  <si>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</si>
  <si>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</si>
  <si>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</si>
  <si>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</si>
  <si>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</si>
  <si>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</si>
  <si>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</si>
  <si>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</si>
  <si>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</si>
  <si>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</si>
  <si>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</si>
  <si>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</si>
  <si>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</si>
  <si>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</si>
  <si>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</si>
  <si>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</si>
  <si>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</si>
  <si>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</si>
  <si>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</si>
  <si>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</si>
  <si>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</si>
  <si>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</si>
  <si>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</si>
  <si>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</si>
  <si>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</si>
  <si>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</si>
  <si>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</si>
  <si>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</si>
  <si>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</si>
  <si>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</si>
  <si>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</si>
  <si>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</si>
  <si>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</si>
  <si>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</si>
  <si>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</si>
  <si>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</si>
  <si>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</si>
  <si>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</si>
  <si>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</si>
  <si>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</si>
  <si>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</si>
  <si>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</si>
  <si>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</si>
  <si>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</si>
  <si>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</si>
  <si>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</si>
  <si>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</si>
  <si>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</si>
  <si>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</si>
  <si>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</si>
  <si>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</si>
  <si>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</si>
  <si>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</si>
  <si>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</si>
  <si>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</si>
  <si>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</si>
  <si>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</si>
  <si>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</si>
  <si>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</si>
  <si>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</si>
  <si>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</si>
  <si>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</si>
  <si>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</si>
  <si>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</si>
  <si>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</si>
  <si>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</si>
  <si>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</si>
  <si>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</si>
  <si>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</si>
  <si>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</si>
  <si>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</si>
  <si>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</si>
  <si>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</si>
  <si>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</si>
  <si>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</si>
  <si>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</si>
  <si>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</si>
  <si>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</si>
  <si>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</si>
  <si>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</si>
  <si>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</si>
  <si>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</si>
  <si>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</si>
  <si>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</si>
  <si>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</si>
  <si>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</si>
  <si>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</si>
  <si>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</si>
  <si>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</si>
  <si>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</si>
  <si>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</si>
  <si>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</si>
  <si>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</si>
  <si>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</si>
  <si>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</si>
  <si>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</si>
  <si>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</si>
  <si>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</si>
  <si>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</si>
  <si>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</si>
  <si>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</si>
  <si>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</si>
  <si>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</si>
  <si>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</si>
  <si>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</si>
  <si>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</si>
  <si>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</si>
  <si>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</si>
  <si>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</si>
  <si>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</si>
  <si>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</si>
  <si>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</si>
  <si>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</si>
  <si>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</si>
  <si>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</si>
  <si>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</si>
  <si>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</si>
  <si>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</si>
  <si>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</si>
  <si>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</si>
  <si>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</si>
  <si>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</si>
  <si>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</si>
  <si>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</si>
  <si>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</si>
  <si>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</si>
  <si>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</si>
  <si>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</si>
  <si>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</si>
  <si>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</si>
  <si>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</si>
  <si>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</si>
  <si>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</si>
  <si>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</si>
  <si>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</si>
  <si>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</si>
  <si>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</si>
  <si>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</si>
  <si>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</si>
  <si>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</si>
  <si>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</si>
  <si>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</si>
  <si>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</si>
  <si>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</si>
  <si>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</si>
  <si>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</si>
  <si>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</si>
  <si>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</si>
  <si>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</si>
  <si>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</si>
  <si>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</si>
  <si>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</si>
  <si>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</si>
  <si>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</si>
  <si>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</si>
  <si>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</si>
  <si>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</si>
  <si>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</si>
  <si>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</si>
  <si>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</si>
  <si>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</si>
  <si>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</si>
  <si>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</si>
  <si>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</si>
  <si>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</si>
  <si>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</si>
  <si>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</si>
  <si>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</si>
  <si>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</si>
  <si>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</si>
  <si>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</si>
  <si>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</si>
  <si>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</si>
  <si>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</si>
  <si>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</si>
  <si>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</si>
  <si>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</si>
  <si>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</si>
  <si>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</si>
  <si>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</si>
  <si>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</si>
  <si>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</si>
  <si>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</si>
  <si>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</si>
  <si>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</si>
  <si>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</si>
  <si>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</si>
  <si>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</si>
  <si>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</si>
  <si>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</si>
  <si>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</si>
  <si>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</si>
  <si>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</si>
  <si>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</si>
  <si>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</si>
  <si>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</si>
  <si>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</si>
  <si>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</si>
  <si>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</si>
  <si>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</si>
  <si>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</si>
  <si>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</si>
  <si>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</si>
  <si>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</si>
  <si>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</si>
  <si>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</si>
  <si>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</si>
  <si>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</si>
  <si>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</si>
  <si>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</si>
  <si>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</si>
  <si>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</si>
  <si>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</si>
  <si>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</si>
  <si>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</si>
  <si>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</si>
  <si>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</si>
  <si>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</si>
  <si>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</si>
  <si>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</si>
  <si>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</si>
  <si>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</si>
  <si>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</si>
  <si>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</si>
  <si>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</si>
  <si>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</si>
  <si>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</si>
  <si>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</si>
  <si>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</si>
  <si>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</si>
  <si>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</si>
  <si>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</si>
  <si>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</si>
  <si>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</si>
  <si>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</si>
  <si>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</si>
  <si>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</si>
  <si>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</si>
  <si>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</si>
  <si>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</si>
  <si>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</si>
  <si>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</si>
  <si>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</si>
  <si>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</si>
  <si>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</si>
  <si>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</si>
  <si>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</si>
  <si>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</si>
  <si>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</si>
  <si>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</si>
  <si>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</si>
  <si>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</si>
  <si>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</si>
  <si>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</si>
  <si>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</si>
  <si>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</si>
  <si>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</si>
  <si>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</si>
  <si>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</si>
  <si>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</si>
  <si>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</si>
  <si>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</si>
  <si>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</si>
  <si>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</si>
  <si>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</si>
  <si>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</si>
  <si>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</si>
  <si>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</si>
  <si>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</si>
  <si>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</si>
  <si>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</si>
  <si>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</si>
  <si>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</si>
  <si>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</si>
  <si>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</si>
  <si>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</si>
  <si>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</si>
  <si>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</si>
  <si>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</si>
  <si>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</si>
  <si>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</si>
  <si>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</si>
  <si>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</si>
  <si>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</si>
  <si>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</si>
  <si>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</si>
  <si>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</si>
  <si>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</si>
  <si>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</si>
  <si>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</si>
  <si>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</si>
  <si>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</si>
  <si>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</si>
  <si>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</si>
  <si>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</si>
  <si>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</si>
  <si>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</si>
  <si>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</si>
  <si>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</si>
  <si>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</si>
  <si>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</si>
  <si>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</si>
  <si>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</si>
  <si>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</si>
  <si>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</si>
  <si>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</si>
  <si>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</si>
  <si>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</si>
  <si>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</si>
  <si>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</si>
  <si>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</si>
  <si>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</si>
  <si>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</si>
  <si>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</si>
  <si>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</si>
  <si>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</si>
  <si>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</si>
  <si>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</si>
  <si>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</si>
  <si>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</si>
  <si>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</si>
  <si>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</si>
  <si>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</si>
  <si>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</si>
  <si>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</si>
  <si>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</si>
  <si>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</si>
  <si>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</si>
  <si>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</si>
  <si>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</si>
  <si>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</si>
  <si>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</si>
  <si>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</si>
  <si>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</si>
  <si>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</si>
  <si>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</si>
  <si>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</si>
  <si>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</si>
  <si>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</si>
  <si>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</si>
  <si>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</si>
  <si>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</si>
  <si>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</si>
  <si>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</si>
  <si>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</si>
  <si>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</si>
  <si>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</si>
  <si>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</si>
  <si>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</si>
  <si>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</si>
  <si>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</si>
  <si>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</si>
  <si>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</si>
  <si>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</si>
  <si>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</si>
  <si>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</si>
  <si>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</si>
  <si>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</si>
  <si>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</si>
  <si>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</si>
  <si>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</si>
  <si>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</si>
  <si>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</si>
  <si>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</si>
  <si>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</si>
  <si>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</si>
  <si>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</si>
  <si>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</si>
  <si>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</si>
  <si>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</si>
  <si>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</si>
  <si>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</si>
  <si>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</si>
  <si>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</si>
  <si>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</si>
  <si>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</si>
  <si>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</si>
  <si>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</si>
  <si>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</si>
  <si>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</si>
  <si>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</si>
  <si>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</si>
  <si>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</si>
  <si>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</si>
  <si>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</si>
  <si>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</si>
  <si>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</si>
  <si>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</si>
  <si>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</si>
  <si>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</si>
  <si>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</si>
  <si>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</si>
  <si>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</si>
  <si>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</si>
  <si>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</si>
  <si>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</si>
  <si>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</si>
  <si>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</si>
  <si>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</si>
  <si>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</si>
  <si>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</si>
  <si>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</si>
  <si>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</si>
  <si>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</si>
  <si>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</si>
  <si>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</si>
  <si>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</si>
  <si>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</si>
  <si>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</si>
  <si>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</si>
  <si>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</si>
  <si>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</si>
  <si>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</si>
  <si>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</si>
  <si>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</si>
  <si>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</si>
  <si>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</si>
  <si>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</si>
  <si>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</si>
  <si>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</si>
  <si>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</si>
  <si>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</si>
  <si>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</si>
  <si>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</si>
  <si>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</si>
  <si>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</si>
  <si>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</si>
  <si>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</si>
  <si>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</si>
  <si>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</si>
  <si>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</si>
  <si>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</si>
  <si>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</si>
  <si>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</si>
  <si>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</si>
  <si>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</si>
  <si>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</si>
  <si>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</si>
  <si>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</si>
  <si>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</si>
  <si>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</si>
  <si>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</si>
  <si>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</si>
  <si>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</si>
  <si>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</si>
  <si>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</si>
  <si>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</si>
  <si>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</si>
  <si>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</si>
  <si>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</si>
  <si>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</si>
  <si>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</si>
  <si>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</si>
  <si>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</si>
  <si>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</si>
  <si>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</si>
  <si>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</si>
  <si>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</si>
  <si>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</si>
  <si>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</si>
  <si>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</si>
  <si>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</si>
  <si>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</si>
  <si>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</si>
  <si>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</si>
  <si>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</si>
  <si>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</si>
  <si>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</si>
  <si>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</si>
  <si>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</si>
  <si>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</si>
  <si>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</si>
  <si>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</si>
  <si>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</si>
  <si>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</si>
  <si>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</si>
  <si>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</si>
  <si>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</si>
  <si>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</si>
  <si>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</si>
  <si>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</si>
  <si>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</si>
  <si>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</si>
  <si>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</si>
  <si>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</si>
  <si>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</si>
  <si>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</si>
  <si>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</si>
  <si>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</si>
  <si>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</si>
  <si>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</si>
  <si>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</si>
  <si>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</si>
  <si>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</si>
  <si>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</si>
  <si>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</si>
  <si>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</si>
  <si>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</si>
  <si>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</si>
  <si>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</si>
  <si>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</si>
  <si>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</si>
  <si>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</si>
  <si>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</si>
  <si>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</si>
  <si>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</si>
  <si>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</si>
  <si>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</si>
  <si>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</si>
  <si>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</si>
  <si>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</si>
  <si>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</si>
  <si>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</si>
  <si>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</si>
  <si>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</si>
  <si>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</si>
  <si>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</si>
  <si>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</si>
  <si>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</si>
  <si>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</si>
  <si>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</si>
  <si>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</si>
  <si>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</si>
  <si>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</si>
  <si>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</si>
  <si>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</si>
  <si>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</si>
  <si>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</si>
  <si>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</si>
  <si>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</si>
  <si>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</si>
  <si>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</si>
  <si>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</si>
  <si>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</si>
  <si>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</si>
  <si>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</si>
  <si>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</si>
  <si>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</si>
  <si>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</si>
  <si>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</si>
  <si>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</si>
  <si>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</si>
  <si>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</si>
  <si>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</si>
  <si>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</si>
  <si>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</si>
  <si>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</si>
  <si>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</si>
  <si>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</si>
  <si>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</si>
  <si>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</si>
  <si>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</si>
  <si>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</si>
  <si>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</si>
  <si>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</si>
  <si>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</si>
  <si>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</si>
  <si>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</si>
  <si>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</si>
  <si>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</si>
  <si>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</si>
  <si>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</si>
  <si>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</si>
  <si>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</si>
  <si>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</si>
  <si>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</si>
  <si>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</si>
  <si>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</si>
  <si>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</si>
  <si>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</si>
  <si>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</si>
  <si>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</si>
  <si>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</si>
  <si>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</si>
  <si>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</si>
  <si>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</si>
  <si>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</si>
  <si>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</si>
  <si>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</si>
  <si>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</si>
  <si>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</si>
  <si>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</si>
  <si>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</si>
  <si>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</si>
  <si>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</si>
  <si>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</si>
  <si>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</si>
  <si>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</si>
  <si>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</si>
  <si>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</si>
  <si>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</si>
  <si>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</si>
  <si>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</si>
  <si>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</si>
  <si>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</si>
  <si>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</si>
  <si>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</si>
  <si>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</si>
  <si>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</si>
  <si>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</si>
  <si>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</si>
  <si>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</si>
  <si>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</si>
  <si>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</si>
  <si>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</si>
  <si>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</si>
  <si>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</si>
  <si>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</si>
  <si>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</si>
  <si>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</si>
  <si>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</si>
  <si>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</si>
  <si>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</si>
  <si>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</si>
  <si>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</si>
  <si>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</si>
  <si>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</si>
  <si>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</si>
  <si>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</si>
  <si>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</si>
  <si>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</si>
  <si>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</si>
  <si>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</si>
  <si>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</si>
  <si>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</si>
  <si>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</si>
  <si>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</si>
  <si>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</si>
  <si>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</si>
  <si>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</si>
  <si>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</si>
  <si>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</si>
  <si>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</si>
  <si>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</si>
  <si>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</si>
  <si>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</si>
  <si>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</si>
  <si>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</si>
  <si>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</si>
  <si>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</si>
  <si>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</si>
  <si>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</si>
  <si>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</si>
  <si>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</si>
  <si>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</si>
  <si>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</si>
  <si>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</si>
  <si>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</si>
  <si>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</si>
  <si>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</si>
  <si>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</si>
  <si>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</si>
  <si>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</si>
  <si>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</si>
  <si>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</si>
  <si>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</si>
  <si>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</si>
  <si>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</si>
  <si>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</si>
  <si>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</si>
  <si>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</si>
  <si>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</si>
  <si>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</si>
  <si>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</si>
  <si>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</si>
  <si>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</si>
  <si>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</si>
  <si>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</si>
  <si>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</si>
  <si>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</si>
  <si>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</si>
  <si>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</si>
  <si>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</si>
  <si>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</si>
  <si>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</si>
  <si>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</si>
  <si>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</si>
  <si>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</si>
  <si>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</si>
  <si>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</si>
  <si>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</si>
  <si>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</si>
  <si>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</si>
  <si>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</si>
  <si>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</si>
  <si>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</si>
  <si>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</si>
  <si>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</si>
  <si>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</si>
  <si>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</si>
  <si>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</si>
  <si>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</si>
  <si>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</si>
  <si>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</si>
  <si>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</si>
  <si>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</si>
  <si>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</si>
  <si>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</si>
  <si>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</si>
  <si>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</si>
  <si>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</si>
  <si>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</si>
  <si>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</si>
  <si>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</si>
  <si>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</si>
  <si>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</si>
  <si>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</si>
  <si>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</si>
  <si>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</si>
  <si>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</si>
  <si>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</si>
  <si>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</si>
  <si>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</si>
  <si>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</si>
  <si>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</si>
  <si>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</si>
  <si>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</si>
  <si>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</si>
  <si>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</si>
  <si>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</si>
  <si>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</si>
  <si>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</si>
  <si>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</si>
  <si>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</si>
  <si>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</si>
  <si>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</si>
  <si>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</si>
  <si>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</si>
  <si>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</si>
  <si>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</si>
  <si>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</si>
  <si>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</si>
  <si>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</si>
  <si>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</si>
  <si>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</si>
  <si>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</si>
  <si>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</si>
  <si>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</si>
  <si>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</si>
  <si>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</si>
  <si>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</si>
  <si>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</si>
  <si>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</si>
  <si>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</si>
  <si>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</si>
  <si>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</si>
  <si>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</si>
  <si>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</si>
  <si>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</si>
  <si>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</si>
  <si>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</si>
  <si>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</si>
  <si>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</si>
  <si>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</si>
  <si>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</si>
  <si>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</si>
  <si>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</si>
  <si>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</si>
  <si>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</si>
  <si>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</si>
  <si>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</si>
  <si>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</si>
  <si>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</si>
  <si>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</si>
  <si>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</si>
  <si>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</si>
  <si>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</si>
  <si>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</si>
  <si>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</si>
  <si>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</si>
  <si>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</si>
  <si>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</si>
  <si>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</si>
  <si>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</si>
  <si>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</si>
  <si>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</si>
  <si>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</si>
  <si>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</si>
  <si>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</si>
  <si>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</si>
  <si>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</si>
  <si>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</si>
  <si>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</si>
  <si>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</si>
  <si>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</si>
  <si>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</si>
  <si>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</si>
  <si>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</si>
  <si>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</si>
  <si>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</si>
  <si>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</si>
  <si>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</si>
  <si>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</si>
  <si>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</si>
  <si>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</si>
  <si>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</si>
  <si>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</si>
  <si>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</si>
  <si>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</si>
  <si>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</si>
  <si>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</si>
  <si>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</si>
  <si>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</si>
  <si>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</si>
  <si>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</si>
  <si>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</si>
  <si>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</si>
  <si>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</si>
  <si>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</si>
  <si>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</si>
  <si>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</si>
  <si>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</si>
  <si>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</si>
  <si>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</si>
  <si>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</si>
  <si>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</si>
  <si>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</si>
  <si>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</si>
  <si>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</si>
  <si>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</si>
  <si>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</si>
  <si>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</si>
  <si>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</si>
  <si>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</si>
  <si>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</si>
  <si>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</si>
  <si>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</si>
  <si>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</si>
  <si>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</si>
  <si>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</si>
  <si>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</si>
  <si>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</si>
  <si>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</si>
  <si>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</si>
  <si>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</si>
  <si>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</si>
  <si>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</si>
  <si>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</si>
  <si>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</si>
  <si>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</si>
  <si>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</si>
  <si>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</si>
  <si>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</si>
  <si>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</si>
  <si>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</si>
  <si>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</si>
  <si>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</si>
  <si>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</si>
  <si>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</si>
  <si>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</si>
  <si>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</si>
  <si>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</si>
  <si>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</si>
  <si>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</si>
  <si>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</si>
  <si>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</si>
  <si>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</si>
  <si>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</si>
  <si>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</si>
  <si>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</si>
  <si>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</si>
  <si>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</si>
  <si>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</si>
  <si>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</si>
  <si>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</si>
  <si>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</si>
  <si>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</si>
  <si>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</si>
  <si>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</si>
  <si>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</si>
  <si>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</si>
  <si>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</si>
  <si>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</si>
  <si>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</si>
  <si>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</si>
  <si>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</si>
  <si>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</si>
  <si>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</si>
  <si>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</si>
  <si>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</si>
  <si>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</si>
  <si>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</si>
  <si>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</si>
  <si>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</si>
  <si>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</si>
  <si>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</si>
  <si>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</si>
  <si>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</si>
  <si>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</si>
  <si>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</si>
  <si>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</si>
  <si>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</si>
  <si>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</si>
  <si>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</si>
  <si>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</si>
  <si>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</si>
  <si>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</si>
  <si>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</si>
  <si>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</si>
  <si>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</si>
  <si>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</si>
  <si>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</si>
  <si>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</si>
  <si>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</si>
  <si>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</si>
  <si>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</si>
  <si>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</si>
  <si>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</si>
  <si>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</si>
  <si>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</si>
  <si>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</si>
  <si>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</si>
  <si>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</si>
  <si>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</si>
  <si>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</si>
  <si>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</si>
  <si>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</si>
  <si>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</si>
  <si>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</si>
  <si>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</si>
  <si>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</si>
  <si>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</si>
  <si>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</si>
  <si>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</si>
  <si>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</si>
  <si>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</si>
  <si>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</si>
  <si>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</si>
  <si>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</si>
  <si>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</si>
  <si>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</si>
  <si>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</si>
  <si>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</si>
  <si>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</si>
  <si>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</si>
  <si>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</si>
  <si>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</si>
  <si>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</si>
  <si>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</si>
  <si>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</si>
  <si>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</si>
  <si>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</si>
  <si>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</si>
  <si>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</si>
  <si>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</si>
  <si>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</si>
  <si>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</si>
  <si>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</si>
  <si>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</si>
  <si>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</si>
  <si>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</si>
  <si>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</si>
  <si>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</si>
  <si>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</si>
  <si>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</si>
  <si>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</si>
  <si>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</si>
  <si>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</si>
  <si>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</si>
  <si>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</si>
  <si>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</si>
  <si>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</si>
  <si>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</si>
  <si>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</si>
  <si>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</si>
  <si>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</si>
  <si>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</si>
  <si>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</si>
  <si>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</si>
  <si>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</si>
  <si>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</si>
  <si>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</si>
  <si>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</si>
  <si>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</si>
  <si>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</si>
  <si>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</si>
  <si>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</si>
  <si>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</si>
  <si>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</si>
  <si>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</si>
  <si>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</si>
  <si>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</si>
  <si>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</si>
  <si>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</si>
  <si>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</si>
  <si>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</si>
  <si>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</si>
  <si>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</si>
  <si>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</si>
  <si>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</si>
  <si>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</si>
  <si>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</si>
  <si>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</si>
  <si>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</si>
  <si>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</si>
  <si>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</si>
  <si>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</si>
  <si>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</si>
  <si>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</si>
  <si>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</si>
  <si>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</si>
  <si>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</si>
  <si>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</si>
  <si>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</si>
  <si>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</si>
  <si>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</si>
  <si>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</si>
  <si>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</si>
  <si>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</si>
  <si>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</si>
  <si>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</si>
  <si>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</si>
  <si>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</si>
  <si>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</si>
  <si>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</si>
  <si>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</si>
  <si>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</si>
  <si>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</si>
  <si>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</si>
  <si>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</si>
  <si>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</si>
  <si>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</si>
  <si>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</si>
  <si>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</si>
  <si>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</si>
  <si>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</si>
  <si>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</si>
  <si>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</si>
  <si>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</si>
  <si>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</si>
  <si>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</si>
  <si>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</si>
  <si>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</si>
  <si>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</si>
  <si>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</si>
  <si>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</si>
  <si>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</si>
  <si>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</si>
  <si>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</si>
  <si>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</si>
  <si>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</si>
  <si>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</si>
  <si>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</si>
  <si>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</si>
  <si>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</si>
  <si>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</si>
  <si>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</si>
  <si>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</si>
  <si>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</si>
  <si>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</si>
  <si>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</si>
  <si>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</si>
  <si>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</si>
  <si>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</si>
  <si>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</si>
  <si>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</si>
  <si>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</si>
  <si>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</si>
  <si>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</si>
  <si>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</si>
  <si>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</si>
  <si>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</si>
  <si>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</si>
  <si>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</si>
  <si>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</si>
  <si>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</si>
  <si>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</si>
  <si>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</si>
  <si>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</si>
  <si>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</si>
  <si>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</si>
  <si>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</si>
  <si>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</si>
  <si>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</si>
  <si>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</si>
  <si>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</si>
  <si>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</si>
  <si>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</si>
  <si>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</si>
  <si>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</si>
  <si>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</si>
  <si>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</si>
  <si>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</si>
  <si>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</si>
  <si>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</si>
  <si>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</si>
  <si>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</si>
  <si>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</si>
  <si>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</si>
  <si>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</si>
  <si>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</si>
  <si>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</si>
  <si>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</si>
  <si>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</si>
  <si>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</si>
  <si>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</si>
  <si>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</si>
  <si>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</si>
  <si>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</si>
  <si>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</si>
  <si>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</si>
  <si>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</si>
  <si>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</si>
  <si>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</si>
  <si>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</si>
  <si>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</si>
  <si>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</si>
  <si>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</si>
  <si>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</si>
  <si>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</si>
  <si>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</si>
  <si>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</si>
  <si>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</si>
  <si>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</si>
  <si>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</si>
  <si>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</si>
  <si>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</si>
  <si>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</si>
  <si>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</si>
  <si>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</si>
  <si>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</si>
  <si>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</si>
  <si>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</si>
  <si>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</si>
  <si>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</si>
  <si>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</si>
  <si>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</si>
  <si>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</si>
  <si>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</si>
  <si>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</si>
  <si>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</si>
  <si>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</si>
  <si>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</si>
  <si>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</si>
  <si>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</si>
  <si>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</si>
  <si>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</si>
  <si>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</si>
  <si>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</si>
  <si>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</si>
  <si>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</si>
  <si>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</si>
  <si>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</si>
  <si>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</si>
  <si>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</si>
  <si>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</si>
  <si>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</si>
  <si>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</si>
  <si>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</si>
  <si>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</si>
  <si>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</si>
  <si>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</si>
  <si>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</si>
  <si>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</si>
  <si>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</si>
  <si>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</si>
  <si>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</si>
  <si>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</si>
  <si>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</si>
  <si>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</si>
  <si>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</si>
  <si>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</si>
  <si>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</si>
  <si>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</si>
  <si>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</si>
  <si>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</si>
  <si>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</si>
  <si>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</si>
  <si>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</si>
  <si>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</si>
  <si>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</si>
  <si>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</si>
  <si>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</si>
  <si>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</si>
  <si>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</si>
  <si>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</si>
  <si>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</si>
  <si>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</si>
  <si>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</si>
  <si>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</si>
  <si>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</si>
  <si>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</si>
  <si>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</si>
  <si>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</si>
  <si>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</si>
  <si>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</si>
  <si>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</si>
  <si>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</si>
  <si>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</si>
  <si>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</si>
  <si>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</si>
  <si>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</si>
  <si>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</si>
  <si>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</si>
  <si>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</si>
  <si>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</si>
  <si>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</si>
  <si>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</si>
  <si>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</si>
  <si>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</si>
  <si>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</si>
  <si>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</si>
  <si>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</si>
  <si>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</si>
  <si>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</si>
  <si>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</si>
  <si>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</si>
  <si>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</si>
  <si>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</si>
  <si>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</si>
  <si>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</si>
  <si>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</si>
  <si>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</si>
  <si>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</si>
  <si>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</si>
  <si>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</si>
  <si>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</si>
  <si>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</si>
  <si>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</si>
  <si>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</si>
  <si>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</si>
  <si>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</si>
  <si>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</si>
  <si>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</si>
  <si>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</si>
  <si>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</si>
  <si>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</si>
  <si>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</si>
  <si>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</si>
  <si>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</si>
  <si>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</si>
  <si>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</si>
  <si>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</si>
  <si>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</si>
  <si>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</si>
  <si>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</si>
  <si>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</si>
  <si>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</si>
  <si>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</si>
  <si>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</si>
  <si>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</si>
  <si>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</si>
  <si>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</si>
  <si>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</si>
  <si>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</si>
  <si>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</si>
  <si>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</si>
  <si>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</si>
  <si>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</si>
  <si>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</si>
  <si>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</si>
  <si>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</si>
  <si>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</si>
  <si>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</si>
  <si>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</si>
  <si>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</si>
  <si>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</si>
  <si>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</si>
  <si>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</si>
  <si>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</si>
  <si>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</si>
  <si>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</si>
  <si>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</si>
  <si>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</si>
  <si>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</si>
  <si>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</si>
  <si>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</si>
  <si>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</si>
  <si>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</si>
  <si>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</si>
  <si>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</si>
  <si>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</si>
  <si>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</si>
  <si>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</si>
  <si>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</si>
  <si>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</si>
  <si>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</si>
  <si>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</si>
  <si>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</si>
  <si>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</si>
  <si>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</si>
  <si>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</si>
  <si>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</si>
  <si>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</si>
  <si>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</si>
  <si>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</si>
  <si>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</si>
  <si>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</si>
  <si>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</si>
  <si>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</si>
  <si>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</si>
  <si>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</si>
  <si>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</si>
  <si>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</si>
  <si>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</si>
  <si>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</si>
  <si>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</si>
  <si>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</si>
  <si>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</si>
  <si>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</si>
  <si>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</si>
  <si>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</si>
  <si>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</si>
  <si>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</si>
  <si>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</si>
  <si>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</si>
  <si>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</si>
  <si>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</si>
  <si>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</si>
  <si>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</si>
  <si>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</si>
  <si>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</si>
  <si>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</si>
  <si>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</si>
  <si>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</si>
  <si>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</si>
  <si>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</si>
  <si>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</si>
  <si>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</si>
  <si>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</si>
  <si>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</si>
  <si>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</si>
  <si>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</si>
  <si>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</si>
  <si>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</si>
  <si>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</si>
  <si>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</si>
  <si>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</si>
  <si>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</si>
  <si>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</si>
  <si>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</si>
  <si>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</si>
  <si>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</si>
  <si>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</si>
  <si>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</si>
  <si>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</si>
  <si>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</si>
  <si>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</si>
  <si>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</si>
  <si>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</si>
  <si>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</si>
  <si>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</si>
  <si>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</si>
  <si>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</si>
  <si>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</si>
  <si>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</si>
  <si>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</si>
  <si>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</si>
  <si>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</si>
  <si>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</si>
  <si>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</si>
  <si>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</si>
  <si>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</si>
  <si>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</si>
  <si>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</si>
  <si>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</si>
  <si>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</si>
  <si>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</si>
  <si>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</si>
  <si>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</si>
  <si>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</si>
  <si>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</si>
  <si>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</si>
  <si>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</si>
  <si>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</si>
  <si>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</si>
  <si>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</si>
  <si>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</si>
  <si>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</si>
  <si>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</si>
  <si>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</si>
  <si>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</si>
  <si>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</si>
  <si>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</si>
  <si>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</si>
  <si>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</si>
  <si>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</si>
  <si>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</si>
  <si>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</si>
  <si>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</si>
  <si>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</si>
  <si>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</si>
  <si>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</si>
  <si>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</si>
  <si>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</si>
  <si>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</si>
  <si>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</si>
  <si>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</si>
  <si>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</si>
  <si>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</si>
  <si>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</si>
  <si>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</si>
  <si>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</si>
  <si>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</si>
  <si>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</si>
  <si>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</si>
  <si>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</si>
  <si>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</si>
  <si>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</si>
  <si>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</si>
  <si>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</si>
  <si>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</si>
  <si>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</si>
  <si>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</si>
  <si>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</si>
  <si>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</si>
  <si>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</si>
  <si>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</si>
  <si>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</si>
  <si>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</si>
  <si>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</si>
  <si>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</si>
  <si>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</si>
  <si>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</si>
  <si>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</si>
  <si>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</si>
  <si>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</si>
  <si>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</si>
  <si>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</si>
  <si>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</si>
  <si>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</si>
  <si>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</si>
  <si>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</si>
  <si>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</si>
  <si>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</si>
  <si>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</si>
  <si>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</si>
  <si>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</si>
  <si>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</si>
  <si>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</si>
  <si>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</si>
  <si>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</si>
  <si>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</si>
  <si>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</si>
  <si>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</si>
  <si>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</si>
  <si>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</si>
  <si>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</si>
  <si>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</si>
  <si>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</si>
  <si>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</si>
  <si>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</si>
  <si>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</si>
  <si>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</si>
  <si>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</si>
  <si>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</si>
  <si>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</si>
  <si>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</si>
  <si>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</si>
  <si>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</si>
  <si>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</si>
  <si>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</si>
  <si>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</si>
  <si>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</si>
  <si>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</si>
  <si>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</si>
  <si>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</si>
  <si>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</si>
  <si>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</si>
  <si>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</si>
  <si>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</si>
  <si>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</si>
  <si>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</si>
  <si>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</si>
  <si>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</si>
  <si>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</si>
  <si>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</si>
  <si>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</si>
  <si>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</si>
  <si>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</si>
  <si>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</si>
  <si>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</si>
  <si>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</si>
  <si>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</si>
  <si>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</si>
  <si>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</si>
  <si>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</si>
  <si>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</si>
  <si>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</si>
  <si>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</si>
  <si>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</si>
  <si>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</si>
  <si>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</si>
  <si>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</si>
  <si>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</si>
  <si>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</si>
  <si>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</si>
  <si>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</si>
  <si>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</si>
  <si>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</si>
  <si>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</si>
  <si>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</si>
  <si>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</si>
  <si>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</si>
  <si>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</si>
  <si>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</si>
  <si>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</si>
  <si>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</si>
  <si>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</si>
  <si>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</si>
  <si>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</si>
  <si>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</si>
  <si>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</si>
  <si>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</si>
  <si>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</si>
  <si>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</si>
  <si>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</si>
  <si>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</si>
  <si>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</si>
  <si>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</si>
  <si>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</si>
  <si>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</si>
  <si>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</si>
  <si>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</si>
  <si>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</si>
  <si>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</si>
  <si>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</si>
  <si>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</si>
  <si>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</si>
  <si>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</si>
  <si>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</si>
  <si>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</si>
  <si>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</si>
  <si>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</si>
  <si>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</si>
  <si>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</si>
  <si>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</si>
  <si>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</si>
  <si>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</si>
  <si>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</si>
  <si>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</si>
  <si>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</si>
  <si>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</si>
  <si>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</si>
  <si>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</si>
  <si>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</si>
  <si>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</si>
  <si>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</si>
  <si>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</si>
  <si>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</si>
  <si>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</si>
  <si>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</si>
  <si>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</si>
  <si>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</si>
  <si>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</si>
  <si>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</si>
  <si>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</si>
  <si>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</si>
  <si>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</si>
  <si>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</si>
  <si>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</si>
  <si>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</si>
  <si>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</si>
  <si>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</si>
  <si>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</si>
  <si>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</si>
  <si>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</si>
  <si>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</si>
  <si>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</si>
  <si>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</si>
  <si>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</si>
  <si>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</si>
  <si>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</si>
  <si>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</si>
  <si>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</si>
  <si>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</si>
  <si>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</si>
  <si>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</si>
  <si>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</si>
  <si>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</si>
  <si>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</si>
  <si>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</si>
  <si>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</si>
  <si>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</si>
  <si>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</si>
  <si>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</si>
  <si>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</si>
  <si>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</si>
  <si>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</si>
  <si>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</si>
  <si>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</si>
  <si>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</si>
  <si>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</si>
  <si>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</si>
  <si>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</si>
  <si>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</si>
  <si>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</si>
  <si>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</si>
  <si>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</si>
  <si>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</si>
  <si>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</si>
  <si>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</si>
  <si>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</si>
  <si>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</si>
  <si>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</si>
  <si>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</si>
  <si>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</si>
  <si>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</si>
  <si>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</si>
  <si>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</si>
  <si>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</si>
  <si>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</si>
  <si>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</si>
  <si>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</si>
  <si>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</si>
  <si>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</si>
  <si>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</si>
  <si>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</si>
  <si>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</si>
  <si>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</si>
  <si>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</si>
  <si>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</si>
  <si>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</si>
  <si>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</si>
  <si>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</si>
  <si>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</si>
  <si>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</si>
  <si>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</si>
  <si>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</si>
  <si>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</si>
  <si>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</si>
  <si>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</si>
  <si>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</si>
  <si>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</si>
  <si>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</si>
  <si>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</si>
  <si>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</si>
  <si>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</si>
  <si>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</si>
  <si>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</si>
  <si>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</si>
  <si>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</si>
  <si>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</si>
  <si>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</si>
  <si>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</si>
  <si>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</si>
  <si>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</si>
  <si>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</si>
  <si>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</si>
  <si>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</si>
  <si>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</si>
  <si>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</si>
  <si>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</si>
  <si>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</si>
  <si>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</si>
  <si>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</si>
  <si>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</si>
  <si>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</si>
  <si>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</si>
  <si>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</si>
  <si>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</si>
  <si>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</si>
  <si>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</si>
  <si>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</si>
  <si>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</si>
  <si>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</si>
  <si>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</si>
  <si>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</si>
  <si>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</si>
  <si>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</si>
  <si>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</si>
  <si>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</si>
  <si>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</si>
  <si>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</si>
  <si>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</si>
  <si>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</si>
  <si>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</si>
  <si>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</si>
  <si>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</si>
  <si>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</si>
  <si>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</si>
  <si>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</si>
  <si>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</si>
  <si>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</si>
  <si>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</si>
  <si>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</si>
  <si>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</si>
  <si>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</si>
  <si>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</si>
  <si>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</si>
  <si>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</si>
  <si>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</si>
  <si>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</si>
  <si>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</si>
  <si>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</si>
  <si>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</si>
  <si>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</si>
  <si>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</si>
  <si>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</si>
  <si>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</si>
  <si>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</si>
  <si>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</si>
  <si>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</si>
  <si>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</si>
  <si>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</si>
  <si>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</si>
  <si>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</si>
  <si>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</si>
  <si>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</si>
  <si>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</si>
  <si>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</si>
  <si>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</si>
  <si>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</si>
  <si>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</si>
  <si>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</si>
  <si>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</si>
  <si>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</si>
  <si>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</si>
  <si>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</si>
  <si>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</si>
  <si>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</si>
  <si>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</si>
  <si>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</si>
  <si>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</si>
  <si>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</si>
  <si>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</si>
  <si>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</si>
  <si>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</si>
  <si>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</si>
  <si>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</si>
  <si>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</si>
  <si>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</si>
  <si>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</si>
  <si>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</si>
  <si>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</si>
  <si>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</si>
  <si>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</si>
  <si>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</si>
  <si>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</si>
  <si>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</si>
  <si>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</si>
  <si>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</si>
  <si>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</si>
  <si>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</si>
  <si>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</si>
  <si>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</si>
  <si>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</si>
  <si>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</si>
  <si>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</si>
  <si>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</si>
  <si>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</si>
  <si>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</si>
  <si>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</si>
  <si>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</si>
  <si>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</si>
  <si>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</si>
  <si>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</si>
  <si>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</si>
  <si>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</si>
  <si>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</si>
  <si>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</si>
  <si>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</si>
  <si>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</si>
  <si>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</si>
  <si>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</si>
  <si>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</si>
  <si>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</si>
  <si>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</si>
  <si>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</si>
  <si>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</si>
  <si>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</si>
  <si>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</si>
  <si>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</si>
  <si>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</si>
  <si>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</si>
  <si>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</si>
  <si>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</si>
  <si>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</si>
  <si>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</si>
  <si>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</si>
  <si>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</si>
  <si>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</si>
  <si>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</si>
  <si>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</si>
  <si>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</si>
  <si>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</si>
  <si>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</si>
  <si>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</si>
  <si>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</si>
  <si>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</si>
  <si>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</si>
  <si>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</si>
  <si>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</si>
  <si>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</si>
  <si>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</si>
  <si>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</si>
  <si>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</si>
  <si>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NARODNA KNJIŽNICA I ČITAONICA OKUČANI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</si>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</sst>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22293.1</v>
      </c>
      <c r="D2" s="7">
        <f>'PR-RAS'!E6</f>
        <v>22142.11</v>
      </c>
      <c r="E2" s="7">
        <v>0</v>
      </c>
      <c r="F2" s="7">
        <v>0</v>
      </c>
      <c r="G2" s="8">
        <f t="shared" ref="G2:G274" si="0">(B2/1000)*(C2*1+D2*2)</f>
        <v>66.577320000000014</v>
      </c>
      <c r="H2" s="8">
        <f t="shared" ref="H2:H274" si="1">ABS(C2-ROUND(C2,0))+ABS(D2-ROUND(D2,0))</f>
        <v>0.20999999999912689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6125</v>
      </c>
      <c r="D45" s="2">
        <f>'PR-RAS'!E49</f>
        <v>7285</v>
      </c>
      <c r="E45" s="2">
        <v>0</v>
      </c>
      <c r="F45" s="2">
        <v>0</v>
      </c>
      <c r="G45" s="3">
        <f t="shared" si="0"/>
        <v>910.57999999999993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7285</v>
      </c>
      <c r="E54" s="2">
        <v>0</v>
      </c>
      <c r="F54" s="2">
        <v>0</v>
      </c>
      <c r="G54" s="3">
        <f t="shared" si="0"/>
        <v>772.20999999999992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400</v>
      </c>
      <c r="E55" s="2">
        <v>0</v>
      </c>
      <c r="F55" s="2">
        <v>0</v>
      </c>
      <c r="G55" s="3">
        <f t="shared" si="0"/>
        <v>43.2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6885</v>
      </c>
      <c r="E56" s="2">
        <v>0</v>
      </c>
      <c r="F56" s="2">
        <v>0</v>
      </c>
      <c r="G56" s="3">
        <f t="shared" si="0"/>
        <v>757.35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6125</v>
      </c>
      <c r="D64" s="2">
        <f>'PR-RAS'!E68</f>
        <v>0</v>
      </c>
      <c r="E64" s="2">
        <v>0</v>
      </c>
      <c r="F64" s="2">
        <v>0</v>
      </c>
      <c r="G64" s="3">
        <f t="shared" si="0"/>
        <v>385.875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6125</v>
      </c>
      <c r="D66" s="2">
        <f>'PR-RAS'!E70</f>
        <v>0</v>
      </c>
      <c r="E66" s="2">
        <v>0</v>
      </c>
      <c r="F66" s="2">
        <v>0</v>
      </c>
      <c r="G66" s="3">
        <f t="shared" si="0"/>
        <v>398.125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81</v>
      </c>
      <c r="D102" s="2">
        <f>'PR-RAS'!E106</f>
        <v>0</v>
      </c>
      <c r="E102" s="2">
        <v>0</v>
      </c>
      <c r="F102" s="2">
        <v>0</v>
      </c>
      <c r="G102" s="3">
        <f t="shared" si="0"/>
        <v>8.1810000000000009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81</v>
      </c>
      <c r="D108" s="2">
        <f>'PR-RAS'!E112</f>
        <v>0</v>
      </c>
      <c r="E108" s="2">
        <v>0</v>
      </c>
      <c r="F108" s="2">
        <v>0</v>
      </c>
      <c r="G108" s="3">
        <f t="shared" si="0"/>
        <v>8.6669999999999998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81</v>
      </c>
      <c r="D113" s="2">
        <f>'PR-RAS'!E117</f>
        <v>0</v>
      </c>
      <c r="E113" s="2">
        <v>0</v>
      </c>
      <c r="F113" s="2">
        <v>0</v>
      </c>
      <c r="G113" s="3">
        <f t="shared" si="0"/>
        <v>9.072000000000001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29.6</v>
      </c>
      <c r="D121" s="2">
        <f>'PR-RAS'!E125</f>
        <v>102.7</v>
      </c>
      <c r="E121" s="2">
        <v>0</v>
      </c>
      <c r="F121" s="2">
        <v>0</v>
      </c>
      <c r="G121" s="3">
        <f t="shared" si="0"/>
        <v>28.2</v>
      </c>
      <c r="H121" s="3">
        <f t="shared" si="1"/>
        <v>0.69999999999999574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29.6</v>
      </c>
      <c r="D122" s="2">
        <f>'PR-RAS'!E126</f>
        <v>102.7</v>
      </c>
      <c r="E122" s="2">
        <v>0</v>
      </c>
      <c r="F122" s="2">
        <v>0</v>
      </c>
      <c r="G122" s="3">
        <f t="shared" si="0"/>
        <v>28.434999999999999</v>
      </c>
      <c r="H122" s="3">
        <f t="shared" si="1"/>
        <v>0.69999999999999574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29.6</v>
      </c>
      <c r="D124" s="2">
        <f>'PR-RAS'!E128</f>
        <v>102.7</v>
      </c>
      <c r="E124" s="2">
        <v>0</v>
      </c>
      <c r="F124" s="2">
        <v>0</v>
      </c>
      <c r="G124" s="3">
        <f t="shared" si="0"/>
        <v>28.905000000000001</v>
      </c>
      <c r="H124" s="3">
        <f t="shared" si="1"/>
        <v>0.69999999999999574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16057.5</v>
      </c>
      <c r="D130" s="2">
        <f>'PR-RAS'!E134</f>
        <v>14754.41</v>
      </c>
      <c r="E130" s="2">
        <v>0</v>
      </c>
      <c r="F130" s="2">
        <v>0</v>
      </c>
      <c r="G130" s="3">
        <f t="shared" si="0"/>
        <v>5878.0552800000005</v>
      </c>
      <c r="H130" s="3">
        <f t="shared" si="1"/>
        <v>0.90999999999985448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16057.5</v>
      </c>
      <c r="D131" s="2">
        <f>'PR-RAS'!E135</f>
        <v>14754.41</v>
      </c>
      <c r="E131" s="2">
        <v>0</v>
      </c>
      <c r="F131" s="2">
        <v>0</v>
      </c>
      <c r="G131" s="3">
        <f t="shared" si="0"/>
        <v>5923.6216000000004</v>
      </c>
      <c r="H131" s="3">
        <f t="shared" si="1"/>
        <v>0.90999999999985448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16057.5</v>
      </c>
      <c r="D132" s="2">
        <f>'PR-RAS'!E136</f>
        <v>14754.41</v>
      </c>
      <c r="E132" s="2">
        <v>0</v>
      </c>
      <c r="F132" s="2">
        <v>0</v>
      </c>
      <c r="G132" s="3">
        <f t="shared" si="0"/>
        <v>5969.1879200000003</v>
      </c>
      <c r="H132" s="3">
        <f t="shared" si="1"/>
        <v>0.90999999999985448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18130.88</v>
      </c>
      <c r="D148" s="2">
        <f>'PR-RAS'!E152</f>
        <v>17982.150000000001</v>
      </c>
      <c r="E148" s="2">
        <v>0</v>
      </c>
      <c r="F148" s="2">
        <v>0</v>
      </c>
      <c r="G148" s="3">
        <f t="shared" si="0"/>
        <v>7951.9914600000011</v>
      </c>
      <c r="H148" s="3">
        <f t="shared" si="1"/>
        <v>0.27000000000043656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15321.11</v>
      </c>
      <c r="D149" s="2">
        <f>'PR-RAS'!E153</f>
        <v>14401.9</v>
      </c>
      <c r="E149" s="2">
        <v>0</v>
      </c>
      <c r="F149" s="2">
        <v>0</v>
      </c>
      <c r="G149" s="3">
        <f t="shared" si="0"/>
        <v>6530.48668</v>
      </c>
      <c r="H149" s="3">
        <f t="shared" si="1"/>
        <v>0.21000000000094587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12531.16</v>
      </c>
      <c r="D150" s="2">
        <f>'PR-RAS'!E154</f>
        <v>11503.8</v>
      </c>
      <c r="E150" s="2">
        <v>0</v>
      </c>
      <c r="F150" s="2">
        <v>0</v>
      </c>
      <c r="G150" s="3">
        <f t="shared" si="0"/>
        <v>5295.275239999999</v>
      </c>
      <c r="H150" s="3">
        <f t="shared" si="1"/>
        <v>0.36000000000058208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12531.16</v>
      </c>
      <c r="D151" s="2">
        <f>'PR-RAS'!E155</f>
        <v>11503.8</v>
      </c>
      <c r="E151" s="2">
        <v>0</v>
      </c>
      <c r="F151" s="2">
        <v>0</v>
      </c>
      <c r="G151" s="3">
        <f t="shared" si="0"/>
        <v>5330.8139999999994</v>
      </c>
      <c r="H151" s="3">
        <f t="shared" si="1"/>
        <v>0.36000000000058208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722.29</v>
      </c>
      <c r="D155" s="2">
        <f>'PR-RAS'!E159</f>
        <v>1000</v>
      </c>
      <c r="E155" s="2">
        <v>0</v>
      </c>
      <c r="F155" s="2">
        <v>0</v>
      </c>
      <c r="G155" s="3">
        <f t="shared" si="0"/>
        <v>419.23266000000001</v>
      </c>
      <c r="H155" s="3">
        <f t="shared" si="1"/>
        <v>0.28999999999996362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2067.66</v>
      </c>
      <c r="D156" s="2">
        <f>'PR-RAS'!E160</f>
        <v>1898.1</v>
      </c>
      <c r="E156" s="2">
        <v>0</v>
      </c>
      <c r="F156" s="2">
        <v>0</v>
      </c>
      <c r="G156" s="3">
        <f t="shared" si="0"/>
        <v>908.89829999999995</v>
      </c>
      <c r="H156" s="3">
        <f t="shared" si="1"/>
        <v>0.44000000000005457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2067.66</v>
      </c>
      <c r="D158" s="2">
        <f>'PR-RAS'!E162</f>
        <v>1898.1</v>
      </c>
      <c r="E158" s="2">
        <v>0</v>
      </c>
      <c r="F158" s="2">
        <v>0</v>
      </c>
      <c r="G158" s="3">
        <f t="shared" si="0"/>
        <v>920.62601999999993</v>
      </c>
      <c r="H158" s="3">
        <f t="shared" si="1"/>
        <v>0.44000000000005457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2699.11</v>
      </c>
      <c r="D160" s="2">
        <f>'PR-RAS'!E164</f>
        <v>3580.25</v>
      </c>
      <c r="E160" s="2">
        <v>0</v>
      </c>
      <c r="F160" s="2">
        <v>0</v>
      </c>
      <c r="G160" s="3">
        <f t="shared" si="0"/>
        <v>1567.6779900000001</v>
      </c>
      <c r="H160" s="3">
        <f t="shared" si="1"/>
        <v>0.36000000000012733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372.95</v>
      </c>
      <c r="D166" s="2">
        <f>'PR-RAS'!E170</f>
        <v>567.05999999999995</v>
      </c>
      <c r="E166" s="2">
        <v>0</v>
      </c>
      <c r="F166" s="2">
        <v>0</v>
      </c>
      <c r="G166" s="3">
        <f t="shared" si="0"/>
        <v>248.66655</v>
      </c>
      <c r="H166" s="3">
        <f t="shared" si="1"/>
        <v>0.1099999999999568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193.53</v>
      </c>
      <c r="D167" s="2">
        <f>'PR-RAS'!E171</f>
        <v>310.19</v>
      </c>
      <c r="E167" s="2">
        <v>0</v>
      </c>
      <c r="F167" s="2">
        <v>0</v>
      </c>
      <c r="G167" s="3">
        <f t="shared" si="0"/>
        <v>135.10906</v>
      </c>
      <c r="H167" s="3">
        <f t="shared" si="1"/>
        <v>0.65999999999999659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179.42</v>
      </c>
      <c r="D169" s="2">
        <f>'PR-RAS'!E173</f>
        <v>256.87</v>
      </c>
      <c r="E169" s="2">
        <v>0</v>
      </c>
      <c r="F169" s="2">
        <v>0</v>
      </c>
      <c r="G169" s="3">
        <f t="shared" si="0"/>
        <v>116.45088</v>
      </c>
      <c r="H169" s="3">
        <f t="shared" si="1"/>
        <v>0.54999999999998295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2277.5700000000002</v>
      </c>
      <c r="D174" s="2">
        <f>'PR-RAS'!E178</f>
        <v>2743.45</v>
      </c>
      <c r="E174" s="2">
        <v>0</v>
      </c>
      <c r="F174" s="2">
        <v>0</v>
      </c>
      <c r="G174" s="3">
        <f t="shared" si="0"/>
        <v>1343.2533099999998</v>
      </c>
      <c r="H174" s="3">
        <f t="shared" si="1"/>
        <v>0.87999999999965439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157.99</v>
      </c>
      <c r="D175" s="2">
        <f>'PR-RAS'!E179</f>
        <v>202.91</v>
      </c>
      <c r="E175" s="2">
        <v>0</v>
      </c>
      <c r="F175" s="2">
        <v>0</v>
      </c>
      <c r="G175" s="3">
        <f t="shared" si="0"/>
        <v>98.10293999999999</v>
      </c>
      <c r="H175" s="3">
        <f t="shared" si="1"/>
        <v>9.9999999999994316E-2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75</v>
      </c>
      <c r="D176" s="2">
        <f>'PR-RAS'!E180</f>
        <v>0</v>
      </c>
      <c r="E176" s="2">
        <v>0</v>
      </c>
      <c r="F176" s="2">
        <v>0</v>
      </c>
      <c r="G176" s="3">
        <f t="shared" si="0"/>
        <v>13.125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1500</v>
      </c>
      <c r="D181" s="2">
        <f>'PR-RAS'!E185</f>
        <v>1850</v>
      </c>
      <c r="E181" s="2">
        <v>0</v>
      </c>
      <c r="F181" s="2">
        <v>0</v>
      </c>
      <c r="G181" s="3">
        <f t="shared" si="0"/>
        <v>936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344.58</v>
      </c>
      <c r="D182" s="2">
        <f>'PR-RAS'!E186</f>
        <v>690.54</v>
      </c>
      <c r="E182" s="2">
        <v>0</v>
      </c>
      <c r="F182" s="2">
        <v>0</v>
      </c>
      <c r="G182" s="3">
        <f t="shared" si="0"/>
        <v>312.34445999999997</v>
      </c>
      <c r="H182" s="3">
        <f t="shared" si="1"/>
        <v>0.8800000000000523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200</v>
      </c>
      <c r="D183" s="2">
        <f>'PR-RAS'!E187</f>
        <v>0</v>
      </c>
      <c r="E183" s="2">
        <v>0</v>
      </c>
      <c r="F183" s="2">
        <v>0</v>
      </c>
      <c r="G183" s="3">
        <f t="shared" si="0"/>
        <v>36.4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48.59</v>
      </c>
      <c r="D190" s="2">
        <f>'PR-RAS'!E194</f>
        <v>269.74</v>
      </c>
      <c r="E190" s="2">
        <v>0</v>
      </c>
      <c r="F190" s="2">
        <v>0</v>
      </c>
      <c r="G190" s="3">
        <f t="shared" si="0"/>
        <v>111.14523000000001</v>
      </c>
      <c r="H190" s="3">
        <f t="shared" si="1"/>
        <v>0.66999999999998749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48.59</v>
      </c>
      <c r="D193" s="2">
        <f>'PR-RAS'!E197</f>
        <v>210</v>
      </c>
      <c r="E193" s="2">
        <v>0</v>
      </c>
      <c r="F193" s="2">
        <v>0</v>
      </c>
      <c r="G193" s="3">
        <f t="shared" si="0"/>
        <v>89.969280000000012</v>
      </c>
      <c r="H193" s="3">
        <f t="shared" si="1"/>
        <v>0.40999999999999659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59.74</v>
      </c>
      <c r="E197" s="2">
        <v>0</v>
      </c>
      <c r="F197" s="2">
        <v>0</v>
      </c>
      <c r="G197" s="3">
        <f t="shared" si="0"/>
        <v>23.418080000000003</v>
      </c>
      <c r="H197" s="3">
        <f t="shared" si="1"/>
        <v>0.25999999999999801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110.66</v>
      </c>
      <c r="D198" s="2">
        <f>'PR-RAS'!E202</f>
        <v>0</v>
      </c>
      <c r="E198" s="2">
        <v>0</v>
      </c>
      <c r="F198" s="2">
        <v>0</v>
      </c>
      <c r="G198" s="3">
        <f t="shared" si="0"/>
        <v>21.80002</v>
      </c>
      <c r="H198" s="3">
        <f t="shared" si="1"/>
        <v>0.34000000000000341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110.66</v>
      </c>
      <c r="D212" s="2">
        <f>'PR-RAS'!E216</f>
        <v>0</v>
      </c>
      <c r="E212" s="2">
        <v>0</v>
      </c>
      <c r="F212" s="2">
        <v>0</v>
      </c>
      <c r="G212" s="3">
        <f t="shared" si="0"/>
        <v>23.349259999999997</v>
      </c>
      <c r="H212" s="3">
        <f t="shared" si="1"/>
        <v>0.34000000000000341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110.66</v>
      </c>
      <c r="D213" s="2">
        <f>'PR-RAS'!E217</f>
        <v>0</v>
      </c>
      <c r="E213" s="2">
        <v>0</v>
      </c>
      <c r="F213" s="2">
        <v>0</v>
      </c>
      <c r="G213" s="3">
        <f t="shared" si="0"/>
        <v>23.45992</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18130.88</v>
      </c>
      <c r="D295" s="2">
        <f>'PR-RAS'!E299</f>
        <v>17982.150000000001</v>
      </c>
      <c r="E295" s="2">
        <v>0</v>
      </c>
      <c r="F295" s="2">
        <v>0</v>
      </c>
      <c r="G295" s="3">
        <f t="shared" si="12"/>
        <v>15903.982920000002</v>
      </c>
      <c r="H295" s="3">
        <f t="shared" si="13"/>
        <v>0.27000000000043656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4162.2199999999975</v>
      </c>
      <c r="D296" s="2">
        <f>'PR-RAS'!E300</f>
        <v>4159.9599999999991</v>
      </c>
      <c r="E296" s="2">
        <v>0</v>
      </c>
      <c r="F296" s="2">
        <v>0</v>
      </c>
      <c r="G296" s="3">
        <f t="shared" si="12"/>
        <v>3682.2312999999986</v>
      </c>
      <c r="H296" s="3">
        <f t="shared" si="13"/>
        <v>0.25999999999839929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27241.07</v>
      </c>
      <c r="D298" s="2">
        <f>'PR-RAS'!E302</f>
        <v>31348.9</v>
      </c>
      <c r="E298" s="2">
        <v>0</v>
      </c>
      <c r="F298" s="2">
        <v>0</v>
      </c>
      <c r="G298" s="3">
        <f t="shared" si="12"/>
        <v>26711.844389999998</v>
      </c>
      <c r="H298" s="3">
        <f t="shared" si="13"/>
        <v>0.16999999999825377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1940</v>
      </c>
      <c r="E300" s="2">
        <v>0</v>
      </c>
      <c r="F300" s="2">
        <v>0</v>
      </c>
      <c r="G300" s="3">
        <f t="shared" si="12"/>
        <v>1160.1199999999999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4555.8100000000004</v>
      </c>
      <c r="D355" s="2">
        <f>'PR-RAS'!E360</f>
        <v>6105.88</v>
      </c>
      <c r="E355" s="2">
        <v>0</v>
      </c>
      <c r="F355" s="2">
        <v>0</v>
      </c>
      <c r="G355" s="3">
        <f t="shared" si="12"/>
        <v>5935.7197799999994</v>
      </c>
      <c r="H355" s="3">
        <f t="shared" si="13"/>
        <v>0.30999999999949068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4555.8100000000004</v>
      </c>
      <c r="D368" s="2">
        <f>'PR-RAS'!E373</f>
        <v>6105.88</v>
      </c>
      <c r="E368" s="2">
        <v>0</v>
      </c>
      <c r="F368" s="2">
        <v>0</v>
      </c>
      <c r="G368" s="3">
        <f t="shared" si="12"/>
        <v>6153.6981900000001</v>
      </c>
      <c r="H368" s="3">
        <f t="shared" si="13"/>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4555.8100000000004</v>
      </c>
      <c r="D388" s="2">
        <f>'PR-RAS'!E393</f>
        <v>6105.88</v>
      </c>
      <c r="E388" s="2">
        <v>0</v>
      </c>
      <c r="F388" s="2">
        <v>0</v>
      </c>
      <c r="G388" s="3">
        <f t="shared" si="12"/>
        <v>6489.0495899999996</v>
      </c>
      <c r="H388" s="3">
        <f t="shared" si="13"/>
        <v>0.30999999999949068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4555.8100000000004</v>
      </c>
      <c r="D389" s="2">
        <f>'PR-RAS'!E394</f>
        <v>6105.88</v>
      </c>
      <c r="E389" s="2">
        <v>0</v>
      </c>
      <c r="F389" s="2">
        <v>0</v>
      </c>
      <c r="G389" s="3">
        <f t="shared" si="12"/>
        <v>6505.8171600000005</v>
      </c>
      <c r="H389" s="3">
        <f t="shared" si="13"/>
        <v>0.30999999999949068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4555.8100000000004</v>
      </c>
      <c r="D413" s="2">
        <f>'PR-RAS'!E418</f>
        <v>6105.88</v>
      </c>
      <c r="E413" s="2">
        <v>0</v>
      </c>
      <c r="F413" s="2">
        <v>0</v>
      </c>
      <c r="G413" s="3">
        <f t="shared" si="12"/>
        <v>6908.2388399999991</v>
      </c>
      <c r="H413" s="3">
        <f t="shared" si="13"/>
        <v>0.30999999999949068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26095.18</v>
      </c>
      <c r="D415" s="2">
        <f>'PR-RAS'!E420</f>
        <v>33762.019999999997</v>
      </c>
      <c r="E415" s="2">
        <v>0</v>
      </c>
      <c r="F415" s="2">
        <v>0</v>
      </c>
      <c r="G415" s="3">
        <f t="shared" si="12"/>
        <v>38758.357080000002</v>
      </c>
      <c r="H415" s="3">
        <f t="shared" si="13"/>
        <v>0.19999999999708962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22293.1</v>
      </c>
      <c r="D417" s="2">
        <f>'PR-RAS'!E422</f>
        <v>22142.11</v>
      </c>
      <c r="E417" s="2">
        <v>0</v>
      </c>
      <c r="F417" s="2">
        <v>0</v>
      </c>
      <c r="G417" s="3">
        <f t="shared" si="12"/>
        <v>27696.165120000001</v>
      </c>
      <c r="H417" s="3">
        <f t="shared" si="13"/>
        <v>0.20999999999912689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22686.690000000002</v>
      </c>
      <c r="D418" s="2">
        <f>'PR-RAS'!E423</f>
        <v>24088.030000000002</v>
      </c>
      <c r="E418" s="2">
        <v>0</v>
      </c>
      <c r="F418" s="2">
        <v>0</v>
      </c>
      <c r="G418" s="3">
        <f t="shared" si="12"/>
        <v>29549.766749999999</v>
      </c>
      <c r="H418" s="3">
        <f t="shared" si="13"/>
        <v>0.34000000000014552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393.59000000000378</v>
      </c>
      <c r="D420" s="2">
        <f>'PR-RAS'!E425</f>
        <v>1945.9200000000019</v>
      </c>
      <c r="E420" s="2">
        <v>0</v>
      </c>
      <c r="F420" s="2">
        <v>0</v>
      </c>
      <c r="G420" s="3">
        <f t="shared" si="12"/>
        <v>1795.595170000003</v>
      </c>
      <c r="H420" s="3">
        <f t="shared" si="13"/>
        <v>0.48999999999432475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1145.8899999999994</v>
      </c>
      <c r="D421" s="2">
        <f>'PR-RAS'!E426</f>
        <v>0</v>
      </c>
      <c r="E421" s="2">
        <v>0</v>
      </c>
      <c r="F421" s="2">
        <v>0</v>
      </c>
      <c r="G421" s="3">
        <f t="shared" si="12"/>
        <v>481.27379999999971</v>
      </c>
      <c r="H421" s="3">
        <f t="shared" si="13"/>
        <v>0.11000000000058208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2413.1199999999953</v>
      </c>
      <c r="E422" s="2">
        <v>0</v>
      </c>
      <c r="F422" s="2">
        <v>0</v>
      </c>
      <c r="G422" s="3">
        <f t="shared" si="12"/>
        <v>2031.847039999996</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1940</v>
      </c>
      <c r="E423" s="2">
        <v>0</v>
      </c>
      <c r="F423" s="2">
        <v>0</v>
      </c>
      <c r="G423" s="3">
        <f t="shared" si="12"/>
        <v>1637.36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0.06</v>
      </c>
      <c r="E635" s="2">
        <v>0</v>
      </c>
      <c r="F635" s="2">
        <v>0</v>
      </c>
      <c r="G635" s="3">
        <f t="shared" si="14"/>
        <v>7.6079999999999995E-2</v>
      </c>
      <c r="H635" s="3">
        <f t="shared" si="15"/>
        <v>0.06</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22293.1</v>
      </c>
      <c r="D637" s="2">
        <f>'PR-RAS'!E643</f>
        <v>22142.11</v>
      </c>
      <c r="E637" s="2">
        <v>0</v>
      </c>
      <c r="F637" s="2">
        <v>0</v>
      </c>
      <c r="G637" s="3">
        <f t="shared" si="14"/>
        <v>42343.175520000004</v>
      </c>
      <c r="H637" s="3">
        <f t="shared" si="15"/>
        <v>0.20999999999912689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22686.690000000002</v>
      </c>
      <c r="D638" s="2">
        <f>'PR-RAS'!E644</f>
        <v>24088.030000000002</v>
      </c>
      <c r="E638" s="2">
        <v>0</v>
      </c>
      <c r="F638" s="2">
        <v>0</v>
      </c>
      <c r="G638" s="3">
        <f t="shared" si="14"/>
        <v>45139.571750000003</v>
      </c>
      <c r="H638" s="3">
        <f t="shared" si="15"/>
        <v>0.34000000000014552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393.59000000000378</v>
      </c>
      <c r="D640" s="2">
        <f>'PR-RAS'!E646</f>
        <v>1945.9200000000019</v>
      </c>
      <c r="E640" s="2">
        <v>0</v>
      </c>
      <c r="F640" s="2">
        <v>0</v>
      </c>
      <c r="G640" s="3">
        <f t="shared" si="14"/>
        <v>2738.3897700000048</v>
      </c>
      <c r="H640" s="3">
        <f t="shared" si="15"/>
        <v>0.48999999999432475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1145.8899999999994</v>
      </c>
      <c r="D641" s="2">
        <f>'PR-RAS'!E647</f>
        <v>0</v>
      </c>
      <c r="E641" s="2">
        <v>0</v>
      </c>
      <c r="F641" s="2">
        <v>0</v>
      </c>
      <c r="G641" s="3">
        <f t="shared" si="14"/>
        <v>733.36959999999965</v>
      </c>
      <c r="H641" s="3">
        <f t="shared" si="15"/>
        <v>0.11000000000058208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2413.0599999999954</v>
      </c>
      <c r="E642" s="2">
        <v>0</v>
      </c>
      <c r="F642" s="2">
        <v>0</v>
      </c>
      <c r="G642" s="3">
        <f t="shared" si="14"/>
        <v>3093.542919999994</v>
      </c>
      <c r="H642" s="3">
        <f t="shared" si="15"/>
        <v>5.9999999995397957E-2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752.29999999999563</v>
      </c>
      <c r="D643" s="2">
        <f>'PR-RAS'!E649</f>
        <v>0</v>
      </c>
      <c r="E643" s="2">
        <v>0</v>
      </c>
      <c r="F643" s="2">
        <v>0</v>
      </c>
      <c r="G643" s="3">
        <f t="shared" si="14"/>
        <v>482.97659999999723</v>
      </c>
      <c r="H643" s="3">
        <f t="shared" si="15"/>
        <v>0.29999999999563443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4358.9799999999977</v>
      </c>
      <c r="E644" s="2">
        <v>0</v>
      </c>
      <c r="F644" s="2">
        <v>0</v>
      </c>
      <c r="G644" s="3">
        <f t="shared" si="14"/>
        <v>5605.6482799999976</v>
      </c>
      <c r="H644" s="3">
        <f t="shared" si="15"/>
        <v>2.0000000002255547E-2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1900.76</v>
      </c>
      <c r="D646" s="2">
        <f>'PR-RAS'!E653</f>
        <v>0</v>
      </c>
      <c r="E646" s="2">
        <v>0</v>
      </c>
      <c r="F646" s="2">
        <v>0</v>
      </c>
      <c r="G646" s="3">
        <f t="shared" si="14"/>
        <v>1225.9902</v>
      </c>
      <c r="H646" s="3">
        <f t="shared" si="15"/>
        <v>0.24000000000000909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22392.84</v>
      </c>
      <c r="D647" s="2">
        <f>'PR-RAS'!E654</f>
        <v>175.76</v>
      </c>
      <c r="E647" s="2">
        <v>0</v>
      </c>
      <c r="F647" s="2">
        <v>0</v>
      </c>
      <c r="G647" s="3">
        <f t="shared" si="14"/>
        <v>14692.85656</v>
      </c>
      <c r="H647" s="3">
        <f t="shared" si="15"/>
        <v>0.39999999999986358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21246.61</v>
      </c>
      <c r="D648" s="2">
        <f>'PR-RAS'!E655</f>
        <v>175.76</v>
      </c>
      <c r="E648" s="2">
        <v>0</v>
      </c>
      <c r="F648" s="2">
        <v>0</v>
      </c>
      <c r="G648" s="3">
        <f t="shared" si="14"/>
        <v>13973.990110000001</v>
      </c>
      <c r="H648" s="3">
        <f t="shared" si="15"/>
        <v>0.62999999999942702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3046.989999999998</v>
      </c>
      <c r="D649" s="2">
        <f>'PR-RAS'!E656</f>
        <v>0</v>
      </c>
      <c r="E649" s="2">
        <v>0</v>
      </c>
      <c r="F649" s="2">
        <v>0</v>
      </c>
      <c r="G649" s="3">
        <f t="shared" si="14"/>
        <v>1974.4495199999988</v>
      </c>
      <c r="H649" s="3">
        <f t="shared" si="15"/>
        <v>1.0000000002037268E-2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400</v>
      </c>
      <c r="E662" s="2">
        <v>0</v>
      </c>
      <c r="F662" s="2">
        <v>0</v>
      </c>
      <c r="G662" s="3">
        <f t="shared" si="14"/>
        <v>528.80000000000007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5885</v>
      </c>
      <c r="E666" s="2">
        <v>0</v>
      </c>
      <c r="F666" s="2">
        <v>0</v>
      </c>
      <c r="G666" s="3">
        <f t="shared" si="14"/>
        <v>7827.05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1000</v>
      </c>
      <c r="E667" s="2">
        <v>0</v>
      </c>
      <c r="F667" s="2">
        <v>0</v>
      </c>
      <c r="G667" s="3">
        <f t="shared" si="14"/>
        <v>1332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6125</v>
      </c>
      <c r="D678" s="2">
        <f>'PR-RAS'!E685</f>
        <v>0</v>
      </c>
      <c r="E678" s="2">
        <v>0</v>
      </c>
      <c r="F678" s="2">
        <v>0</v>
      </c>
      <c r="G678" s="3">
        <f t="shared" si="14"/>
        <v>4146.625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81</v>
      </c>
      <c r="D717" s="2">
        <f>'PR-RAS'!E724</f>
        <v>0</v>
      </c>
      <c r="E717" s="2">
        <v>0</v>
      </c>
      <c r="F717" s="2">
        <v>0</v>
      </c>
      <c r="G717" s="3">
        <f t="shared" si="14"/>
        <v>57.995999999999995</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1500</v>
      </c>
      <c r="D732" s="2">
        <f>'PR-RAS'!E739</f>
        <v>0</v>
      </c>
      <c r="E732" s="2">
        <v>0</v>
      </c>
      <c r="F732" s="2">
        <v>0</v>
      </c>
      <c r="G732" s="3">
        <f t="shared" si="14"/>
        <v>1096.5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2626.79</v>
      </c>
      <c r="D1581" s="7"/>
      <c r="E1581" s="7">
        <v>0</v>
      </c>
      <c r="F1581" s="7">
        <v>0</v>
      </c>
      <c r="G1581" s="8">
        <f t="shared" ref="G1581:G1685" si="70">B1581/1000*C1581</f>
        <v>2.6267900000000002</v>
      </c>
      <c r="H1581" s="8">
        <f t="shared" ref="H1581:H1685" si="71">ABS(C1581-ROUND(C1581,0))</f>
        <v>0.21000000000003638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24088.030000000002</v>
      </c>
      <c r="D1582" s="2">
        <v>0</v>
      </c>
      <c r="E1582" s="2">
        <v>0</v>
      </c>
      <c r="F1582" s="2">
        <v>0</v>
      </c>
      <c r="G1582" s="3">
        <f t="shared" si="70"/>
        <v>48.176060000000007</v>
      </c>
      <c r="H1582" s="3">
        <f t="shared" si="71"/>
        <v>3.0000000002473826E-2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17982.150000000001</v>
      </c>
      <c r="D1584" s="2">
        <v>0</v>
      </c>
      <c r="E1584" s="2">
        <v>0</v>
      </c>
      <c r="F1584" s="2">
        <v>0</v>
      </c>
      <c r="G1584" s="3">
        <f t="shared" si="70"/>
        <v>71.928600000000003</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14401.9</v>
      </c>
      <c r="D1585" s="2">
        <v>0</v>
      </c>
      <c r="E1585" s="2">
        <v>0</v>
      </c>
      <c r="F1585" s="2">
        <v>0</v>
      </c>
      <c r="G1585" s="3">
        <f t="shared" si="70"/>
        <v>72.009500000000003</v>
      </c>
      <c r="H1585" s="3">
        <f t="shared" si="71"/>
        <v>0.1000000000003638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3580.25</v>
      </c>
      <c r="D1586" s="2">
        <v>0</v>
      </c>
      <c r="E1586" s="2">
        <v>0</v>
      </c>
      <c r="F1586" s="2">
        <v>0</v>
      </c>
      <c r="G1586" s="3">
        <f t="shared" si="70"/>
        <v>21.4815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6105.88</v>
      </c>
      <c r="D1593" s="2">
        <v>0</v>
      </c>
      <c r="E1593" s="2">
        <v>0</v>
      </c>
      <c r="F1593" s="2">
        <v>0</v>
      </c>
      <c r="G1593" s="3">
        <f t="shared" si="70"/>
        <v>79.376440000000002</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22928.36</v>
      </c>
      <c r="D1601" s="2">
        <v>0</v>
      </c>
      <c r="E1601" s="2">
        <v>0</v>
      </c>
      <c r="F1601" s="2">
        <v>0</v>
      </c>
      <c r="G1601" s="3">
        <f t="shared" si="70"/>
        <v>481.49556000000007</v>
      </c>
      <c r="H1601" s="3">
        <f t="shared" si="71"/>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17422.82</v>
      </c>
      <c r="D1603" s="2">
        <v>0</v>
      </c>
      <c r="E1603" s="2">
        <v>0</v>
      </c>
      <c r="F1603" s="2">
        <v>0</v>
      </c>
      <c r="G1603" s="3">
        <f t="shared" si="70"/>
        <v>400.72485999999998</v>
      </c>
      <c r="H1603" s="3">
        <f t="shared" si="71"/>
        <v>0.18000000000029104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14066.54</v>
      </c>
      <c r="D1604" s="2">
        <v>0</v>
      </c>
      <c r="E1604" s="2">
        <v>0</v>
      </c>
      <c r="F1604" s="2">
        <v>0</v>
      </c>
      <c r="G1604" s="3">
        <f t="shared" si="70"/>
        <v>337.59696000000002</v>
      </c>
      <c r="H1604" s="3">
        <f t="shared" si="71"/>
        <v>0.45999999999912689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3356.28</v>
      </c>
      <c r="D1605" s="2">
        <v>0</v>
      </c>
      <c r="E1605" s="2">
        <v>0</v>
      </c>
      <c r="F1605" s="2">
        <v>0</v>
      </c>
      <c r="G1605" s="3">
        <f t="shared" si="70"/>
        <v>83.907000000000011</v>
      </c>
      <c r="H1605" s="3">
        <f t="shared" si="71"/>
        <v>0.28000000000020009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5505.54</v>
      </c>
      <c r="D1612" s="2">
        <v>0</v>
      </c>
      <c r="E1612" s="2">
        <v>0</v>
      </c>
      <c r="F1612" s="2">
        <v>0</v>
      </c>
      <c r="G1612" s="3">
        <f t="shared" si="70"/>
        <v>176.17728</v>
      </c>
      <c r="H1612" s="3">
        <f t="shared" si="71"/>
        <v>0.46000000000003638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3786.4600000000028</v>
      </c>
      <c r="D1620" s="2">
        <v>0</v>
      </c>
      <c r="E1620" s="2">
        <v>0</v>
      </c>
      <c r="F1620" s="2">
        <v>0</v>
      </c>
      <c r="G1620" s="3">
        <f t="shared" si="70"/>
        <v>151.45840000000013</v>
      </c>
      <c r="H1620" s="3">
        <f t="shared" si="71"/>
        <v>0.46000000000276486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3786.46</v>
      </c>
      <c r="D1680" s="2">
        <v>0</v>
      </c>
      <c r="E1680" s="2">
        <v>0</v>
      </c>
      <c r="F1680" s="2">
        <v>0</v>
      </c>
      <c r="G1680" s="3">
        <f t="shared" si="70"/>
        <v>378.64600000000002</v>
      </c>
      <c r="H1680" s="3">
        <f t="shared" si="71"/>
        <v>0.46000000000003638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3186.12</v>
      </c>
      <c r="D1682" s="2">
        <v>0</v>
      </c>
      <c r="E1682" s="2">
        <v>0</v>
      </c>
      <c r="F1682" s="2">
        <v>0</v>
      </c>
      <c r="G1682" s="3">
        <f t="shared" si="70"/>
        <v>324.98423999999994</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600.34</v>
      </c>
      <c r="D1683" s="2">
        <v>0</v>
      </c>
      <c r="E1683" s="2">
        <v>0</v>
      </c>
      <c r="F1683" s="2">
        <v>0</v>
      </c>
      <c r="G1683" s="3">
        <f t="shared" si="70"/>
        <v>61.83502</v>
      </c>
      <c r="H1683" s="3">
        <f t="shared" si="71"/>
        <v>0.34000000000003183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5" t="s">
        <v>2020</v>
      </c>
      <c r="B1" s="415"/>
      <c r="C1" s="415"/>
    </row>
    <row r="2" spans="1:16" ht="33" customHeight="1" x14ac:dyDescent="0.25">
      <c r="A2" s="416" t="s">
        <v>2021</v>
      </c>
      <c r="B2" s="417"/>
      <c r="C2" s="407"/>
      <c r="D2" s="5"/>
      <c r="E2" s="5"/>
      <c r="F2" s="5"/>
      <c r="G2" s="5"/>
      <c r="H2" s="5"/>
      <c r="I2" s="5"/>
      <c r="J2" s="5"/>
      <c r="K2" s="5"/>
      <c r="L2" s="5"/>
      <c r="M2" s="5"/>
      <c r="N2" s="5"/>
      <c r="O2" s="5"/>
      <c r="P2" s="5"/>
    </row>
    <row r="3" spans="1:16" ht="18.75" customHeight="1" x14ac:dyDescent="0.25">
      <c r="A3" s="222" t="s">
        <v>2022</v>
      </c>
      <c r="B3" s="418" t="s">
        <v>2023</v>
      </c>
      <c r="C3" s="407"/>
      <c r="D3" s="5"/>
      <c r="E3" s="5"/>
      <c r="F3" s="5"/>
      <c r="G3" s="5"/>
      <c r="H3" s="5"/>
      <c r="I3" s="5"/>
      <c r="J3" s="5"/>
      <c r="K3" s="5"/>
      <c r="L3" s="5"/>
      <c r="M3" s="5"/>
      <c r="N3" s="5"/>
      <c r="O3" s="5"/>
      <c r="P3" s="5"/>
    </row>
    <row r="4" spans="1:16" ht="37.5" hidden="1" customHeight="1" x14ac:dyDescent="0.25">
      <c r="A4" s="223" t="s">
        <v>2024</v>
      </c>
      <c r="B4" s="406" t="s">
        <v>2025</v>
      </c>
      <c r="C4" s="407"/>
      <c r="D4" s="5"/>
      <c r="E4" s="5"/>
      <c r="F4" s="5"/>
      <c r="G4" s="5"/>
      <c r="H4" s="5"/>
      <c r="I4" s="5"/>
      <c r="J4" s="5"/>
      <c r="K4" s="5"/>
      <c r="L4" s="5"/>
      <c r="M4" s="5"/>
      <c r="N4" s="5"/>
      <c r="O4" s="5"/>
      <c r="P4" s="5"/>
    </row>
    <row r="5" spans="1:16" ht="48" hidden="1" customHeight="1" x14ac:dyDescent="0.25">
      <c r="A5" s="223" t="s">
        <v>2024</v>
      </c>
      <c r="B5" s="406" t="s">
        <v>2026</v>
      </c>
      <c r="C5" s="407"/>
      <c r="D5" s="5"/>
      <c r="E5" s="5"/>
      <c r="F5" s="5"/>
      <c r="G5" s="5"/>
      <c r="H5" s="5"/>
      <c r="I5" s="5"/>
      <c r="J5" s="5"/>
      <c r="K5" s="5"/>
      <c r="L5" s="5"/>
      <c r="M5" s="5"/>
      <c r="N5" s="5"/>
      <c r="O5" s="5"/>
      <c r="P5" s="5"/>
    </row>
    <row r="6" spans="1:16" ht="59.25" hidden="1" customHeight="1" x14ac:dyDescent="0.25">
      <c r="A6" s="223" t="s">
        <v>2024</v>
      </c>
      <c r="B6" s="406" t="s">
        <v>2027</v>
      </c>
      <c r="C6" s="407"/>
      <c r="D6" s="5"/>
      <c r="E6" s="5"/>
      <c r="F6" s="5"/>
      <c r="G6" s="5"/>
      <c r="H6" s="5"/>
      <c r="I6" s="5"/>
      <c r="J6" s="5"/>
      <c r="K6" s="5"/>
      <c r="L6" s="5"/>
      <c r="M6" s="5"/>
      <c r="N6" s="5"/>
      <c r="O6" s="5"/>
      <c r="P6" s="5"/>
    </row>
    <row r="7" spans="1:16" ht="48" hidden="1" customHeight="1" x14ac:dyDescent="0.25">
      <c r="A7" s="223" t="s">
        <v>2028</v>
      </c>
      <c r="B7" s="406" t="s">
        <v>2029</v>
      </c>
      <c r="C7" s="407"/>
      <c r="D7" s="5"/>
      <c r="E7" s="5"/>
      <c r="F7" s="5"/>
      <c r="G7" s="5"/>
      <c r="H7" s="5"/>
      <c r="I7" s="5"/>
      <c r="J7" s="5"/>
      <c r="K7" s="5"/>
      <c r="L7" s="5"/>
      <c r="M7" s="5"/>
      <c r="N7" s="5"/>
      <c r="O7" s="5"/>
      <c r="P7" s="5"/>
    </row>
    <row r="8" spans="1:16" ht="41.25" hidden="1" customHeight="1" x14ac:dyDescent="0.25">
      <c r="A8" s="223" t="s">
        <v>2030</v>
      </c>
      <c r="B8" s="406" t="s">
        <v>2031</v>
      </c>
      <c r="C8" s="407"/>
      <c r="D8" s="5"/>
      <c r="E8" s="5"/>
      <c r="F8" s="5"/>
      <c r="G8" s="5"/>
      <c r="H8" s="5"/>
      <c r="I8" s="5"/>
      <c r="J8" s="5"/>
      <c r="K8" s="5"/>
      <c r="L8" s="5"/>
      <c r="M8" s="5"/>
      <c r="N8" s="5"/>
      <c r="O8" s="5"/>
      <c r="P8" s="5"/>
    </row>
    <row r="9" spans="1:16" ht="59.25" hidden="1" customHeight="1" x14ac:dyDescent="0.25">
      <c r="A9" s="223" t="s">
        <v>2032</v>
      </c>
      <c r="B9" s="406" t="s">
        <v>2033</v>
      </c>
      <c r="C9" s="407"/>
      <c r="D9" s="5"/>
      <c r="E9" s="5"/>
      <c r="F9" s="5"/>
      <c r="G9" s="5"/>
      <c r="H9" s="5"/>
      <c r="I9" s="5"/>
      <c r="J9" s="5"/>
      <c r="K9" s="5"/>
      <c r="L9" s="5"/>
      <c r="M9" s="5"/>
      <c r="N9" s="5"/>
      <c r="O9" s="5"/>
      <c r="P9" s="5"/>
    </row>
    <row r="10" spans="1:16" ht="61.5" hidden="1" customHeight="1" x14ac:dyDescent="0.25">
      <c r="A10" s="223" t="s">
        <v>2032</v>
      </c>
      <c r="B10" s="406" t="s">
        <v>2034</v>
      </c>
      <c r="C10" s="407"/>
      <c r="D10" s="5"/>
      <c r="E10" s="5"/>
      <c r="F10" s="5"/>
      <c r="G10" s="5"/>
      <c r="H10" s="5"/>
      <c r="I10" s="5"/>
      <c r="J10" s="5"/>
      <c r="K10" s="5"/>
      <c r="L10" s="5"/>
      <c r="M10" s="5"/>
      <c r="N10" s="5"/>
      <c r="O10" s="5"/>
      <c r="P10" s="5"/>
    </row>
    <row r="11" spans="1:16" ht="43.5" hidden="1" customHeight="1" x14ac:dyDescent="0.25">
      <c r="A11" s="223" t="s">
        <v>2032</v>
      </c>
      <c r="B11" s="406" t="s">
        <v>2035</v>
      </c>
      <c r="C11" s="407"/>
      <c r="D11" s="5"/>
      <c r="E11" s="5"/>
      <c r="F11" s="5"/>
      <c r="G11" s="5"/>
      <c r="H11" s="5"/>
      <c r="I11" s="5"/>
      <c r="J11" s="5"/>
      <c r="K11" s="5"/>
      <c r="L11" s="5"/>
      <c r="M11" s="5"/>
      <c r="N11" s="5"/>
      <c r="O11" s="5"/>
      <c r="P11" s="5"/>
    </row>
    <row r="12" spans="1:16" ht="27.75" hidden="1" customHeight="1" x14ac:dyDescent="0.25">
      <c r="A12" s="223" t="s">
        <v>2036</v>
      </c>
      <c r="B12" s="406" t="s">
        <v>2037</v>
      </c>
      <c r="C12" s="407"/>
      <c r="D12" s="5"/>
      <c r="E12" s="5"/>
      <c r="F12" s="5"/>
      <c r="G12" s="5"/>
      <c r="H12" s="5"/>
      <c r="I12" s="5"/>
      <c r="J12" s="5"/>
      <c r="K12" s="5"/>
      <c r="L12" s="5"/>
      <c r="M12" s="5"/>
      <c r="N12" s="5"/>
      <c r="O12" s="5"/>
      <c r="P12" s="5"/>
    </row>
    <row r="13" spans="1:16" ht="27.75" hidden="1" customHeight="1" x14ac:dyDescent="0.25">
      <c r="A13" s="223" t="s">
        <v>2038</v>
      </c>
      <c r="B13" s="406" t="s">
        <v>2039</v>
      </c>
      <c r="C13" s="407"/>
      <c r="D13" s="5"/>
      <c r="E13" s="5"/>
      <c r="F13" s="5"/>
      <c r="G13" s="5"/>
      <c r="H13" s="5"/>
      <c r="I13" s="5"/>
      <c r="J13" s="5"/>
      <c r="K13" s="5"/>
      <c r="L13" s="5"/>
      <c r="M13" s="5"/>
      <c r="N13" s="5"/>
      <c r="O13" s="5"/>
      <c r="P13" s="5"/>
    </row>
    <row r="14" spans="1:16" ht="45.75" hidden="1" customHeight="1" x14ac:dyDescent="0.25">
      <c r="A14" s="223" t="s">
        <v>2040</v>
      </c>
      <c r="B14" s="406" t="s">
        <v>2041</v>
      </c>
      <c r="C14" s="407"/>
      <c r="D14" s="5"/>
      <c r="E14" s="5"/>
      <c r="F14" s="5"/>
      <c r="G14" s="5"/>
      <c r="H14" s="5"/>
      <c r="I14" s="5"/>
      <c r="J14" s="5"/>
      <c r="K14" s="5"/>
      <c r="L14" s="5"/>
      <c r="M14" s="5"/>
      <c r="N14" s="5"/>
      <c r="O14" s="5"/>
      <c r="P14" s="5"/>
    </row>
    <row r="15" spans="1:16" ht="45.75" hidden="1" customHeight="1" x14ac:dyDescent="0.25">
      <c r="A15" s="223" t="s">
        <v>2042</v>
      </c>
      <c r="B15" s="406" t="s">
        <v>2043</v>
      </c>
      <c r="C15" s="407"/>
      <c r="D15" s="5"/>
      <c r="E15" s="5"/>
      <c r="F15" s="5"/>
      <c r="G15" s="5"/>
      <c r="H15" s="5"/>
      <c r="I15" s="5"/>
      <c r="J15" s="5"/>
      <c r="K15" s="5"/>
      <c r="L15" s="5"/>
      <c r="M15" s="5"/>
      <c r="N15" s="5"/>
      <c r="O15" s="5"/>
      <c r="P15" s="5"/>
    </row>
    <row r="16" spans="1:16" ht="51" hidden="1" customHeight="1" x14ac:dyDescent="0.25">
      <c r="A16" s="223" t="s">
        <v>2044</v>
      </c>
      <c r="B16" s="406" t="s">
        <v>2045</v>
      </c>
      <c r="C16" s="407"/>
      <c r="D16" s="5"/>
      <c r="E16" s="5"/>
      <c r="F16" s="5"/>
      <c r="G16" s="5"/>
      <c r="H16" s="5"/>
      <c r="I16" s="5"/>
      <c r="J16" s="5"/>
      <c r="K16" s="5"/>
      <c r="L16" s="5"/>
      <c r="M16" s="5"/>
      <c r="N16" s="5"/>
      <c r="O16" s="5"/>
      <c r="P16" s="5"/>
    </row>
    <row r="17" spans="1:16" ht="27.75" hidden="1" customHeight="1" x14ac:dyDescent="0.25">
      <c r="A17" s="223" t="s">
        <v>2046</v>
      </c>
      <c r="B17" s="406" t="s">
        <v>2047</v>
      </c>
      <c r="C17" s="407"/>
      <c r="D17" s="5"/>
      <c r="E17" s="5"/>
      <c r="F17" s="5"/>
      <c r="G17" s="5"/>
      <c r="H17" s="5"/>
      <c r="I17" s="5"/>
      <c r="J17" s="5"/>
      <c r="K17" s="5"/>
      <c r="L17" s="5"/>
      <c r="M17" s="5"/>
      <c r="N17" s="5"/>
      <c r="O17" s="5"/>
      <c r="P17" s="5"/>
    </row>
    <row r="18" spans="1:16" ht="27.75" hidden="1" customHeight="1" x14ac:dyDescent="0.25">
      <c r="A18" s="223" t="s">
        <v>2048</v>
      </c>
      <c r="B18" s="406" t="s">
        <v>2049</v>
      </c>
      <c r="C18" s="407"/>
      <c r="D18" s="5"/>
      <c r="E18" s="5"/>
      <c r="F18" s="5"/>
      <c r="G18" s="5"/>
      <c r="H18" s="5"/>
      <c r="I18" s="5"/>
      <c r="J18" s="5"/>
      <c r="K18" s="5"/>
      <c r="L18" s="5"/>
      <c r="M18" s="5"/>
      <c r="N18" s="5"/>
      <c r="O18" s="5"/>
      <c r="P18" s="5"/>
    </row>
    <row r="19" spans="1:16" ht="45" hidden="1" customHeight="1" x14ac:dyDescent="0.25">
      <c r="A19" s="223" t="s">
        <v>2048</v>
      </c>
      <c r="B19" s="406" t="s">
        <v>2050</v>
      </c>
      <c r="C19" s="407"/>
      <c r="D19" s="5"/>
      <c r="E19" s="5"/>
      <c r="F19" s="5"/>
      <c r="G19" s="5"/>
      <c r="H19" s="5"/>
      <c r="I19" s="5"/>
      <c r="J19" s="5"/>
      <c r="K19" s="5"/>
      <c r="L19" s="5"/>
      <c r="M19" s="5"/>
      <c r="N19" s="5"/>
      <c r="O19" s="5"/>
      <c r="P19" s="5"/>
    </row>
    <row r="20" spans="1:16" ht="45" hidden="1" customHeight="1" x14ac:dyDescent="0.25">
      <c r="A20" s="223" t="s">
        <v>2051</v>
      </c>
      <c r="B20" s="406" t="s">
        <v>2052</v>
      </c>
      <c r="C20" s="407"/>
      <c r="D20" s="5"/>
      <c r="E20" s="5"/>
      <c r="F20" s="5"/>
      <c r="G20" s="5"/>
      <c r="H20" s="5"/>
      <c r="I20" s="5"/>
      <c r="J20" s="5"/>
      <c r="K20" s="5"/>
      <c r="L20" s="5"/>
      <c r="M20" s="5"/>
      <c r="N20" s="5"/>
      <c r="O20" s="5"/>
      <c r="P20" s="5"/>
    </row>
    <row r="21" spans="1:16" ht="30" hidden="1" customHeight="1" x14ac:dyDescent="0.25">
      <c r="A21" s="223" t="s">
        <v>2053</v>
      </c>
      <c r="B21" s="406" t="s">
        <v>2054</v>
      </c>
      <c r="C21" s="407"/>
      <c r="D21" s="5"/>
      <c r="E21" s="5"/>
      <c r="F21" s="5"/>
      <c r="G21" s="5"/>
      <c r="H21" s="5"/>
      <c r="I21" s="5"/>
      <c r="J21" s="5"/>
      <c r="K21" s="5"/>
      <c r="L21" s="5"/>
      <c r="M21" s="5"/>
      <c r="N21" s="5"/>
      <c r="O21" s="5"/>
      <c r="P21" s="5"/>
    </row>
    <row r="22" spans="1:16" ht="30" hidden="1" customHeight="1" x14ac:dyDescent="0.25">
      <c r="A22" s="223" t="s">
        <v>2055</v>
      </c>
      <c r="B22" s="406" t="s">
        <v>2056</v>
      </c>
      <c r="C22" s="407"/>
      <c r="D22" s="5"/>
      <c r="E22" s="5"/>
      <c r="F22" s="5"/>
      <c r="G22" s="5"/>
      <c r="H22" s="5"/>
      <c r="I22" s="5"/>
      <c r="J22" s="5"/>
      <c r="K22" s="5"/>
      <c r="L22" s="5"/>
      <c r="M22" s="5"/>
      <c r="N22" s="5"/>
      <c r="O22" s="5"/>
      <c r="P22" s="5"/>
    </row>
    <row r="23" spans="1:16" ht="30" hidden="1" customHeight="1" x14ac:dyDescent="0.25">
      <c r="A23" s="223" t="s">
        <v>2057</v>
      </c>
      <c r="B23" s="406" t="s">
        <v>2058</v>
      </c>
      <c r="C23" s="407"/>
      <c r="D23" s="5"/>
      <c r="E23" s="5"/>
      <c r="F23" s="5"/>
      <c r="G23" s="5"/>
      <c r="H23" s="5"/>
      <c r="I23" s="5"/>
      <c r="J23" s="5"/>
      <c r="K23" s="5"/>
      <c r="L23" s="5"/>
      <c r="M23" s="5"/>
      <c r="N23" s="5"/>
      <c r="O23" s="5"/>
      <c r="P23" s="5"/>
    </row>
    <row r="24" spans="1:16" ht="30" hidden="1" customHeight="1" x14ac:dyDescent="0.25">
      <c r="A24" s="223" t="s">
        <v>2059</v>
      </c>
      <c r="B24" s="406" t="s">
        <v>2060</v>
      </c>
      <c r="C24" s="407"/>
      <c r="D24" s="5"/>
      <c r="E24" s="5"/>
      <c r="F24" s="5"/>
      <c r="G24" s="5"/>
      <c r="H24" s="5"/>
      <c r="I24" s="5"/>
      <c r="J24" s="5"/>
      <c r="K24" s="5"/>
      <c r="L24" s="5"/>
      <c r="M24" s="5"/>
      <c r="N24" s="5"/>
      <c r="O24" s="5"/>
      <c r="P24" s="5"/>
    </row>
    <row r="25" spans="1:16" ht="30" hidden="1" customHeight="1" x14ac:dyDescent="0.25">
      <c r="A25" s="223" t="s">
        <v>2061</v>
      </c>
      <c r="B25" s="406" t="s">
        <v>2062</v>
      </c>
      <c r="C25" s="407"/>
      <c r="D25" s="5"/>
      <c r="E25" s="5"/>
      <c r="F25" s="5"/>
      <c r="G25" s="5"/>
      <c r="H25" s="5"/>
      <c r="I25" s="5"/>
      <c r="J25" s="5"/>
      <c r="K25" s="5"/>
      <c r="L25" s="5"/>
      <c r="M25" s="5"/>
      <c r="N25" s="5"/>
      <c r="O25" s="5"/>
      <c r="P25" s="5"/>
    </row>
    <row r="26" spans="1:16" ht="30" hidden="1" customHeight="1" x14ac:dyDescent="0.25">
      <c r="A26" s="223" t="s">
        <v>2063</v>
      </c>
      <c r="B26" s="406" t="s">
        <v>2064</v>
      </c>
      <c r="C26" s="407"/>
      <c r="D26" s="5"/>
      <c r="E26" s="5"/>
      <c r="F26" s="5"/>
      <c r="G26" s="5"/>
      <c r="H26" s="5"/>
      <c r="I26" s="5"/>
      <c r="J26" s="5"/>
      <c r="K26" s="5"/>
      <c r="L26" s="5"/>
      <c r="M26" s="5"/>
      <c r="N26" s="5"/>
      <c r="O26" s="5"/>
      <c r="P26" s="5"/>
    </row>
    <row r="27" spans="1:16" ht="70.5" hidden="1" customHeight="1" x14ac:dyDescent="0.25">
      <c r="A27" s="223" t="s">
        <v>2065</v>
      </c>
      <c r="B27" s="406" t="s">
        <v>2066</v>
      </c>
      <c r="C27" s="407"/>
      <c r="D27" s="5"/>
      <c r="E27" s="5"/>
      <c r="F27" s="5"/>
      <c r="G27" s="5"/>
      <c r="H27" s="5"/>
      <c r="I27" s="5"/>
      <c r="J27" s="5"/>
      <c r="K27" s="5"/>
      <c r="L27" s="5"/>
      <c r="M27" s="5"/>
      <c r="N27" s="5"/>
      <c r="O27" s="5"/>
      <c r="P27" s="5"/>
    </row>
    <row r="28" spans="1:16" ht="48" hidden="1" customHeight="1" x14ac:dyDescent="0.25">
      <c r="A28" s="223" t="s">
        <v>2067</v>
      </c>
      <c r="B28" s="406" t="s">
        <v>2068</v>
      </c>
      <c r="C28" s="407"/>
      <c r="D28" s="5"/>
      <c r="E28" s="5"/>
      <c r="F28" s="5"/>
      <c r="G28" s="5"/>
      <c r="H28" s="5"/>
      <c r="I28" s="5"/>
      <c r="J28" s="5"/>
      <c r="K28" s="5"/>
      <c r="L28" s="5"/>
      <c r="M28" s="5"/>
      <c r="N28" s="5"/>
      <c r="O28" s="5"/>
      <c r="P28" s="5"/>
    </row>
    <row r="29" spans="1:16" ht="100.5" hidden="1" customHeight="1" x14ac:dyDescent="0.25">
      <c r="A29" s="223" t="s">
        <v>2069</v>
      </c>
      <c r="B29" s="406" t="s">
        <v>2070</v>
      </c>
      <c r="C29" s="407"/>
      <c r="D29" s="5"/>
      <c r="E29" s="5"/>
      <c r="F29" s="5"/>
      <c r="G29" s="5"/>
      <c r="H29" s="5"/>
      <c r="I29" s="5"/>
      <c r="J29" s="5"/>
      <c r="K29" s="5"/>
      <c r="L29" s="5"/>
      <c r="M29" s="5"/>
      <c r="N29" s="5"/>
      <c r="O29" s="5"/>
      <c r="P29" s="5"/>
    </row>
    <row r="30" spans="1:16" ht="45" hidden="1" customHeight="1" x14ac:dyDescent="0.25">
      <c r="A30" s="223" t="s">
        <v>2071</v>
      </c>
      <c r="B30" s="406" t="s">
        <v>2072</v>
      </c>
      <c r="C30" s="407"/>
      <c r="D30" s="5"/>
      <c r="E30" s="5"/>
      <c r="F30" s="5"/>
      <c r="G30" s="5"/>
      <c r="H30" s="5"/>
      <c r="I30" s="5"/>
      <c r="J30" s="5"/>
      <c r="K30" s="5"/>
      <c r="L30" s="5"/>
      <c r="M30" s="5"/>
      <c r="N30" s="5"/>
      <c r="O30" s="5"/>
      <c r="P30" s="5"/>
    </row>
    <row r="31" spans="1:16" ht="45" hidden="1" customHeight="1" x14ac:dyDescent="0.25">
      <c r="A31" s="223" t="s">
        <v>2073</v>
      </c>
      <c r="B31" s="406" t="s">
        <v>2074</v>
      </c>
      <c r="C31" s="407"/>
      <c r="D31" s="5"/>
      <c r="E31" s="5"/>
      <c r="F31" s="5"/>
      <c r="G31" s="5"/>
      <c r="H31" s="5"/>
      <c r="I31" s="5"/>
      <c r="J31" s="5"/>
      <c r="K31" s="5"/>
      <c r="L31" s="5"/>
      <c r="M31" s="5"/>
      <c r="N31" s="5"/>
      <c r="O31" s="5"/>
      <c r="P31" s="5"/>
    </row>
    <row r="32" spans="1:16" ht="45" hidden="1" customHeight="1" x14ac:dyDescent="0.25">
      <c r="A32" s="223" t="s">
        <v>2075</v>
      </c>
      <c r="B32" s="406" t="s">
        <v>2076</v>
      </c>
      <c r="C32" s="407"/>
      <c r="D32" s="5"/>
      <c r="E32" s="5"/>
      <c r="F32" s="5"/>
      <c r="G32" s="5"/>
      <c r="H32" s="5"/>
      <c r="I32" s="5"/>
      <c r="J32" s="5"/>
      <c r="K32" s="5"/>
      <c r="L32" s="5"/>
      <c r="M32" s="5"/>
      <c r="N32" s="5"/>
      <c r="O32" s="5"/>
      <c r="P32" s="5"/>
    </row>
    <row r="33" spans="1:16" ht="72" hidden="1" customHeight="1" x14ac:dyDescent="0.25">
      <c r="A33" s="223" t="s">
        <v>2077</v>
      </c>
      <c r="B33" s="406" t="s">
        <v>2078</v>
      </c>
      <c r="C33" s="407"/>
      <c r="D33" s="5"/>
      <c r="E33" s="5"/>
      <c r="F33" s="5"/>
      <c r="G33" s="5"/>
      <c r="H33" s="5"/>
      <c r="I33" s="5"/>
      <c r="J33" s="5"/>
      <c r="K33" s="5"/>
      <c r="L33" s="5"/>
      <c r="M33" s="5"/>
      <c r="N33" s="5"/>
      <c r="O33" s="5"/>
      <c r="P33" s="5"/>
    </row>
    <row r="34" spans="1:16" ht="79.5" hidden="1" customHeight="1" x14ac:dyDescent="0.25">
      <c r="A34" s="223" t="s">
        <v>2079</v>
      </c>
      <c r="B34" s="406" t="s">
        <v>2080</v>
      </c>
      <c r="C34" s="407"/>
      <c r="D34" s="5"/>
      <c r="E34" s="5"/>
      <c r="F34" s="5"/>
      <c r="G34" s="5"/>
      <c r="H34" s="5"/>
      <c r="I34" s="5"/>
      <c r="J34" s="5"/>
      <c r="K34" s="5"/>
      <c r="L34" s="5"/>
      <c r="M34" s="5"/>
      <c r="N34" s="5"/>
      <c r="O34" s="5"/>
      <c r="P34" s="5"/>
    </row>
    <row r="35" spans="1:16" ht="70.5" hidden="1" customHeight="1" x14ac:dyDescent="0.25">
      <c r="A35" s="223" t="s">
        <v>2081</v>
      </c>
      <c r="B35" s="406" t="s">
        <v>2082</v>
      </c>
      <c r="C35" s="407"/>
      <c r="D35" s="5"/>
      <c r="E35" s="5"/>
      <c r="F35" s="5"/>
      <c r="G35" s="5"/>
      <c r="H35" s="5"/>
      <c r="I35" s="5"/>
      <c r="J35" s="5"/>
      <c r="K35" s="5"/>
      <c r="L35" s="5"/>
      <c r="M35" s="5"/>
      <c r="N35" s="5"/>
      <c r="O35" s="5"/>
      <c r="P35" s="5"/>
    </row>
    <row r="36" spans="1:16" ht="45.75" hidden="1" customHeight="1" x14ac:dyDescent="0.25">
      <c r="A36" s="223" t="s">
        <v>2083</v>
      </c>
      <c r="B36" s="406" t="s">
        <v>2084</v>
      </c>
      <c r="C36" s="407"/>
      <c r="D36" s="5"/>
      <c r="E36" s="5"/>
      <c r="F36" s="5"/>
      <c r="G36" s="5"/>
      <c r="H36" s="5"/>
      <c r="I36" s="5"/>
      <c r="J36" s="5"/>
      <c r="K36" s="5"/>
      <c r="L36" s="5"/>
      <c r="M36" s="5"/>
      <c r="N36" s="5"/>
      <c r="O36" s="5"/>
      <c r="P36" s="5"/>
    </row>
    <row r="37" spans="1:16" ht="54.75" hidden="1" customHeight="1" x14ac:dyDescent="0.25">
      <c r="A37" s="223" t="s">
        <v>2085</v>
      </c>
      <c r="B37" s="406" t="s">
        <v>2086</v>
      </c>
      <c r="C37" s="407"/>
      <c r="D37" s="5"/>
      <c r="E37" s="5"/>
      <c r="F37" s="5"/>
      <c r="G37" s="5"/>
      <c r="H37" s="5"/>
      <c r="I37" s="5"/>
      <c r="J37" s="5"/>
      <c r="K37" s="5"/>
      <c r="L37" s="5"/>
      <c r="M37" s="5"/>
      <c r="N37" s="5"/>
      <c r="O37" s="5"/>
      <c r="P37" s="5"/>
    </row>
    <row r="38" spans="1:16" ht="37.5" hidden="1" customHeight="1" x14ac:dyDescent="0.25">
      <c r="A38" s="223" t="s">
        <v>2087</v>
      </c>
      <c r="B38" s="406" t="s">
        <v>2088</v>
      </c>
      <c r="C38" s="407"/>
      <c r="D38" s="5"/>
      <c r="E38" s="5"/>
      <c r="F38" s="5"/>
      <c r="G38" s="5"/>
      <c r="H38" s="5"/>
      <c r="I38" s="5"/>
      <c r="J38" s="5"/>
      <c r="K38" s="5"/>
      <c r="L38" s="5"/>
      <c r="M38" s="5"/>
      <c r="N38" s="5"/>
      <c r="O38" s="5"/>
      <c r="P38" s="5"/>
    </row>
    <row r="39" spans="1:16" ht="61.5" hidden="1" customHeight="1" x14ac:dyDescent="0.25">
      <c r="A39" s="223" t="s">
        <v>2089</v>
      </c>
      <c r="B39" s="406" t="s">
        <v>2090</v>
      </c>
      <c r="C39" s="407"/>
      <c r="D39" s="5"/>
      <c r="E39" s="5"/>
      <c r="F39" s="5"/>
      <c r="G39" s="5"/>
      <c r="H39" s="5"/>
      <c r="I39" s="5"/>
      <c r="J39" s="5"/>
      <c r="K39" s="5"/>
      <c r="L39" s="5"/>
      <c r="M39" s="5"/>
      <c r="N39" s="5"/>
      <c r="O39" s="5"/>
      <c r="P39" s="5"/>
    </row>
    <row r="40" spans="1:16" ht="53.25" hidden="1" customHeight="1" x14ac:dyDescent="0.25">
      <c r="A40" s="223" t="s">
        <v>2091</v>
      </c>
      <c r="B40" s="406" t="s">
        <v>2092</v>
      </c>
      <c r="C40" s="407"/>
      <c r="D40" s="5"/>
      <c r="E40" s="5"/>
      <c r="F40" s="5"/>
      <c r="G40" s="5"/>
      <c r="H40" s="5"/>
      <c r="I40" s="5"/>
      <c r="J40" s="5"/>
      <c r="K40" s="5"/>
      <c r="L40" s="5"/>
      <c r="M40" s="5"/>
      <c r="N40" s="5"/>
      <c r="O40" s="5"/>
      <c r="P40" s="5"/>
    </row>
    <row r="41" spans="1:16" ht="73.5" hidden="1" customHeight="1" x14ac:dyDescent="0.25">
      <c r="A41" s="223" t="s">
        <v>2093</v>
      </c>
      <c r="B41" s="406" t="s">
        <v>2094</v>
      </c>
      <c r="C41" s="407"/>
      <c r="D41" s="5"/>
      <c r="E41" s="5"/>
      <c r="F41" s="5"/>
      <c r="G41" s="5"/>
      <c r="H41" s="5"/>
      <c r="I41" s="5"/>
      <c r="J41" s="5"/>
      <c r="K41" s="5"/>
      <c r="L41" s="5"/>
      <c r="M41" s="5"/>
      <c r="N41" s="5"/>
      <c r="O41" s="5"/>
      <c r="P41" s="5"/>
    </row>
    <row r="42" spans="1:16" ht="57.75" hidden="1" customHeight="1" x14ac:dyDescent="0.25">
      <c r="A42" s="223" t="s">
        <v>2095</v>
      </c>
      <c r="B42" s="406" t="s">
        <v>2096</v>
      </c>
      <c r="C42" s="407"/>
      <c r="D42" s="5"/>
      <c r="E42" s="5"/>
      <c r="F42" s="5"/>
      <c r="G42" s="5"/>
      <c r="H42" s="5"/>
      <c r="I42" s="5"/>
      <c r="J42" s="5"/>
      <c r="K42" s="5"/>
      <c r="L42" s="5"/>
      <c r="M42" s="5"/>
      <c r="N42" s="5"/>
      <c r="O42" s="5"/>
      <c r="P42" s="5"/>
    </row>
    <row r="43" spans="1:16" ht="84" hidden="1" customHeight="1" x14ac:dyDescent="0.25">
      <c r="A43" s="223" t="s">
        <v>2097</v>
      </c>
      <c r="B43" s="406" t="s">
        <v>2098</v>
      </c>
      <c r="C43" s="407"/>
      <c r="D43" s="5"/>
      <c r="E43" s="5"/>
      <c r="F43" s="5"/>
      <c r="G43" s="5"/>
      <c r="H43" s="5"/>
      <c r="I43" s="5"/>
      <c r="J43" s="5"/>
      <c r="K43" s="5"/>
      <c r="L43" s="5"/>
      <c r="M43" s="5"/>
      <c r="N43" s="5"/>
      <c r="O43" s="5"/>
      <c r="P43" s="5"/>
    </row>
    <row r="44" spans="1:16" ht="48" hidden="1" customHeight="1" x14ac:dyDescent="0.25">
      <c r="A44" s="223" t="s">
        <v>2099</v>
      </c>
      <c r="B44" s="406" t="s">
        <v>2100</v>
      </c>
      <c r="C44" s="407"/>
      <c r="D44" s="5"/>
      <c r="E44" s="5"/>
      <c r="F44" s="5"/>
      <c r="G44" s="5"/>
      <c r="H44" s="5"/>
      <c r="I44" s="5"/>
      <c r="J44" s="5"/>
      <c r="K44" s="5"/>
      <c r="L44" s="5"/>
      <c r="M44" s="5"/>
      <c r="N44" s="5"/>
      <c r="O44" s="5"/>
      <c r="P44" s="5"/>
    </row>
    <row r="45" spans="1:16" ht="57" hidden="1" customHeight="1" x14ac:dyDescent="0.25">
      <c r="A45" s="223" t="s">
        <v>2101</v>
      </c>
      <c r="B45" s="406" t="s">
        <v>2102</v>
      </c>
      <c r="C45" s="407"/>
      <c r="D45" s="5"/>
      <c r="E45" s="5"/>
      <c r="F45" s="5"/>
      <c r="G45" s="5"/>
      <c r="H45" s="5"/>
      <c r="I45" s="5"/>
      <c r="J45" s="5"/>
      <c r="K45" s="5"/>
      <c r="L45" s="5"/>
      <c r="M45" s="5"/>
      <c r="N45" s="5"/>
      <c r="O45" s="5"/>
      <c r="P45" s="5"/>
    </row>
    <row r="46" spans="1:16" ht="73.5" hidden="1" customHeight="1" x14ac:dyDescent="0.25">
      <c r="A46" s="223" t="s">
        <v>2103</v>
      </c>
      <c r="B46" s="411" t="s">
        <v>2104</v>
      </c>
      <c r="C46" s="407"/>
      <c r="D46" s="5"/>
      <c r="E46" s="5"/>
      <c r="F46" s="5"/>
      <c r="G46" s="5"/>
      <c r="H46" s="5"/>
      <c r="I46" s="5"/>
      <c r="J46" s="5"/>
      <c r="K46" s="5"/>
      <c r="L46" s="5"/>
      <c r="M46" s="5"/>
      <c r="N46" s="5"/>
      <c r="O46" s="5"/>
      <c r="P46" s="5"/>
    </row>
    <row r="47" spans="1:16" ht="66" hidden="1" customHeight="1" x14ac:dyDescent="0.25">
      <c r="A47" s="39" t="s">
        <v>2105</v>
      </c>
      <c r="B47" s="412" t="s">
        <v>2106</v>
      </c>
      <c r="C47" s="412"/>
      <c r="D47" s="5"/>
      <c r="E47" s="5"/>
      <c r="F47" s="5"/>
      <c r="G47" s="5"/>
      <c r="H47" s="5"/>
      <c r="I47" s="5"/>
      <c r="J47" s="5"/>
      <c r="K47" s="5"/>
      <c r="L47" s="5"/>
      <c r="M47" s="5"/>
      <c r="N47" s="5"/>
      <c r="O47" s="5"/>
      <c r="P47" s="5"/>
    </row>
    <row r="48" spans="1:16" ht="123.75" customHeight="1" x14ac:dyDescent="0.25">
      <c r="A48" s="202" t="s">
        <v>2107</v>
      </c>
      <c r="B48" s="410" t="s">
        <v>2108</v>
      </c>
      <c r="C48" s="409"/>
      <c r="D48" s="5"/>
      <c r="E48" s="5"/>
      <c r="F48" s="5"/>
      <c r="G48" s="5"/>
      <c r="H48" s="5"/>
      <c r="I48" s="5"/>
      <c r="J48" s="5"/>
      <c r="K48" s="5"/>
      <c r="L48" s="5"/>
      <c r="M48" s="5"/>
      <c r="N48" s="5"/>
      <c r="O48" s="5"/>
      <c r="P48" s="5"/>
    </row>
    <row r="49" spans="1:16" ht="34.5" customHeight="1" x14ac:dyDescent="0.25">
      <c r="A49" s="202" t="s">
        <v>2109</v>
      </c>
      <c r="B49" s="408" t="s">
        <v>2110</v>
      </c>
      <c r="C49" s="409"/>
      <c r="D49" s="5"/>
      <c r="E49" s="5"/>
      <c r="F49" s="5"/>
      <c r="G49" s="5"/>
      <c r="H49" s="5"/>
      <c r="I49" s="5"/>
      <c r="J49" s="5"/>
      <c r="K49" s="5"/>
      <c r="L49" s="5"/>
      <c r="M49" s="5"/>
      <c r="N49" s="5"/>
      <c r="O49" s="5"/>
      <c r="P49" s="5"/>
    </row>
    <row r="50" spans="1:16" ht="34.5" customHeight="1" x14ac:dyDescent="0.25">
      <c r="A50" s="202" t="s">
        <v>2111</v>
      </c>
      <c r="B50" s="408" t="s">
        <v>2112</v>
      </c>
      <c r="C50" s="409"/>
      <c r="D50" s="5"/>
      <c r="E50" s="5"/>
      <c r="F50" s="5"/>
      <c r="G50" s="5"/>
      <c r="H50" s="5"/>
      <c r="I50" s="5"/>
      <c r="J50" s="5"/>
      <c r="K50" s="5"/>
      <c r="L50" s="5"/>
      <c r="M50" s="5"/>
      <c r="N50" s="5"/>
      <c r="O50" s="5"/>
      <c r="P50" s="5"/>
    </row>
    <row r="51" spans="1:16" ht="31.5" customHeight="1" x14ac:dyDescent="0.25">
      <c r="A51" s="224" t="s">
        <v>2113</v>
      </c>
      <c r="B51" s="406" t="s">
        <v>2114</v>
      </c>
      <c r="C51" s="407"/>
      <c r="D51" s="5"/>
      <c r="E51" s="5"/>
      <c r="F51" s="5"/>
      <c r="G51" s="5"/>
      <c r="H51" s="5"/>
      <c r="I51" s="5"/>
      <c r="J51" s="5"/>
      <c r="K51" s="5"/>
      <c r="L51" s="5"/>
      <c r="M51" s="5"/>
      <c r="N51" s="5"/>
      <c r="O51" s="5"/>
      <c r="P51" s="5"/>
    </row>
    <row r="52" spans="1:16" ht="31.5" customHeight="1" x14ac:dyDescent="0.25">
      <c r="A52" s="224" t="s">
        <v>2115</v>
      </c>
      <c r="B52" s="406" t="s">
        <v>2116</v>
      </c>
      <c r="C52" s="407"/>
      <c r="D52" s="5"/>
      <c r="E52" s="5"/>
      <c r="F52" s="5"/>
      <c r="G52" s="5"/>
      <c r="H52" s="5"/>
      <c r="I52" s="5"/>
      <c r="J52" s="5"/>
      <c r="K52" s="5"/>
      <c r="L52" s="5"/>
      <c r="M52" s="5"/>
      <c r="N52" s="5"/>
      <c r="O52" s="5"/>
      <c r="P52" s="5"/>
    </row>
    <row r="53" spans="1:16" ht="31.5" customHeight="1" x14ac:dyDescent="0.25">
      <c r="A53" s="224" t="s">
        <v>2117</v>
      </c>
      <c r="B53" s="413" t="s">
        <v>2118</v>
      </c>
      <c r="C53" s="414"/>
      <c r="D53" s="5"/>
      <c r="E53" s="5"/>
      <c r="F53" s="5"/>
      <c r="G53" s="5"/>
      <c r="H53" s="5"/>
      <c r="I53" s="5"/>
      <c r="J53" s="5"/>
      <c r="K53" s="5"/>
      <c r="L53" s="5"/>
      <c r="M53" s="5"/>
      <c r="N53" s="5"/>
      <c r="O53" s="5"/>
      <c r="P53" s="5"/>
    </row>
    <row r="54" spans="1:16" ht="31.5" customHeight="1" x14ac:dyDescent="0.25">
      <c r="A54" s="224" t="s">
        <v>2119</v>
      </c>
      <c r="B54" s="413" t="s">
        <v>2120</v>
      </c>
      <c r="C54" s="414"/>
      <c r="D54" s="5"/>
      <c r="E54" s="5"/>
      <c r="F54" s="5"/>
      <c r="G54" s="5"/>
      <c r="H54" s="5"/>
      <c r="I54" s="5"/>
      <c r="J54" s="5"/>
      <c r="K54" s="5"/>
      <c r="L54" s="5"/>
      <c r="M54" s="5"/>
      <c r="N54" s="5"/>
      <c r="O54" s="5"/>
      <c r="P54" s="5"/>
    </row>
    <row r="55" spans="1:16" ht="54.6" customHeight="1" x14ac:dyDescent="0.25">
      <c r="A55" s="224" t="s">
        <v>2121</v>
      </c>
      <c r="B55" s="413" t="s">
        <v>2122</v>
      </c>
      <c r="C55" s="414"/>
      <c r="D55" s="5"/>
      <c r="E55" s="5"/>
      <c r="F55" s="5"/>
      <c r="G55" s="5"/>
      <c r="H55" s="5"/>
      <c r="I55" s="5"/>
      <c r="J55" s="5"/>
      <c r="K55" s="5"/>
      <c r="L55" s="5"/>
      <c r="M55" s="5"/>
      <c r="N55" s="5"/>
      <c r="O55" s="5"/>
      <c r="P55" s="5"/>
    </row>
    <row r="56" spans="1:16" ht="54.6" customHeight="1" x14ac:dyDescent="0.25">
      <c r="A56" s="224" t="s">
        <v>2123</v>
      </c>
      <c r="B56" s="413" t="s">
        <v>2124</v>
      </c>
      <c r="C56" s="414"/>
      <c r="D56" s="5"/>
      <c r="E56" s="5"/>
      <c r="F56" s="5"/>
      <c r="G56" s="5"/>
      <c r="H56" s="5"/>
      <c r="I56" s="5"/>
      <c r="J56" s="5"/>
      <c r="K56" s="5"/>
      <c r="L56" s="5"/>
      <c r="M56" s="5"/>
      <c r="N56" s="5"/>
      <c r="O56" s="5"/>
      <c r="P56" s="5"/>
    </row>
    <row r="57" spans="1:16" ht="54" customHeight="1" x14ac:dyDescent="0.25">
      <c r="A57" s="224" t="s">
        <v>2125</v>
      </c>
      <c r="B57" s="413" t="s">
        <v>2126</v>
      </c>
      <c r="C57" s="414"/>
      <c r="D57" s="5"/>
      <c r="E57" s="5"/>
      <c r="F57" s="5"/>
      <c r="G57" s="5"/>
      <c r="H57" s="5"/>
      <c r="I57" s="5"/>
      <c r="J57" s="5"/>
      <c r="K57" s="5"/>
      <c r="L57" s="5"/>
      <c r="M57" s="5"/>
      <c r="N57" s="5"/>
      <c r="O57" s="5"/>
      <c r="P57" s="5"/>
    </row>
    <row r="58" spans="1:16" ht="31.2" customHeight="1" x14ac:dyDescent="0.25">
      <c r="A58" s="270" t="s">
        <v>2127</v>
      </c>
      <c r="B58" s="404" t="s">
        <v>2128</v>
      </c>
      <c r="C58" s="405"/>
      <c r="D58" s="5"/>
      <c r="E58" s="5"/>
      <c r="F58" s="5"/>
      <c r="G58" s="5"/>
      <c r="H58" s="5"/>
      <c r="I58" s="5"/>
      <c r="J58" s="5"/>
      <c r="K58" s="5"/>
      <c r="L58" s="5"/>
      <c r="M58" s="5"/>
      <c r="N58" s="5"/>
      <c r="O58" s="5"/>
      <c r="P58" s="5"/>
    </row>
    <row r="59" spans="1:16" ht="46.5" customHeight="1" x14ac:dyDescent="0.25">
      <c r="A59" s="302" t="s">
        <v>2129</v>
      </c>
      <c r="B59" s="419" t="s">
        <v>2130</v>
      </c>
      <c r="C59" s="420"/>
      <c r="D59" s="298"/>
      <c r="E59" s="5"/>
      <c r="F59" s="5"/>
      <c r="G59" s="5"/>
      <c r="H59" s="5"/>
      <c r="I59" s="5"/>
      <c r="J59" s="5"/>
      <c r="K59" s="5"/>
      <c r="L59" s="5"/>
      <c r="M59" s="5"/>
      <c r="N59" s="5"/>
      <c r="O59" s="5"/>
      <c r="P59" s="5"/>
    </row>
    <row r="60" spans="1:16" ht="39" customHeight="1" x14ac:dyDescent="0.25">
      <c r="A60" s="329" t="s">
        <v>2131</v>
      </c>
      <c r="B60" s="419" t="s">
        <v>2132</v>
      </c>
      <c r="C60" s="420"/>
      <c r="D60" s="328"/>
      <c r="E60" s="327"/>
      <c r="F60" s="327"/>
      <c r="G60" s="327"/>
      <c r="H60" s="327"/>
      <c r="I60" s="327"/>
      <c r="J60" s="327"/>
      <c r="K60" s="327"/>
      <c r="L60" s="327"/>
      <c r="M60" s="327"/>
      <c r="N60" s="327"/>
      <c r="O60" s="327"/>
      <c r="P60" s="327"/>
    </row>
    <row r="61" spans="1:16" ht="39" customHeight="1" x14ac:dyDescent="0.25">
      <c r="A61" s="329" t="s">
        <v>2133</v>
      </c>
      <c r="B61" s="419" t="s">
        <v>2134</v>
      </c>
      <c r="C61" s="420"/>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70" t="s">
        <v>1970</v>
      </c>
      <c r="B2" s="371"/>
      <c r="C2" s="371"/>
      <c r="D2" s="371"/>
      <c r="E2" s="371"/>
      <c r="F2" s="371"/>
      <c r="G2" s="371"/>
      <c r="H2" s="371"/>
      <c r="I2" s="37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72" t="s">
        <v>1972</v>
      </c>
      <c r="B4" s="373"/>
      <c r="C4" s="373"/>
      <c r="D4" s="373"/>
      <c r="E4" s="373"/>
      <c r="F4" s="373"/>
      <c r="G4" s="373"/>
      <c r="H4" s="373"/>
      <c r="I4" s="37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43597</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40" t="s">
        <v>1976</v>
      </c>
      <c r="F7" s="374" t="s">
        <v>1977</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40"/>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40"/>
      <c r="F9" s="368" t="s">
        <v>1981</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40"/>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40"/>
      <c r="F11" s="366" t="s">
        <v>1983</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40"/>
      <c r="F12" s="364" t="s">
        <v>1984</v>
      </c>
      <c r="G12" s="365"/>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40"/>
      <c r="F13" s="337" t="s">
        <v>1988</v>
      </c>
      <c r="G13" s="338"/>
      <c r="H13" s="33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5">
      <c r="A17" s="361" t="s">
        <v>1977</v>
      </c>
      <c r="B17" s="344" t="str">
        <f>'PR-RAS'!B6</f>
        <v>PRIHODI POSLOVANJA (šifre 61+62+63+64+65+66+67+68)</v>
      </c>
      <c r="C17" s="345"/>
      <c r="D17" s="345"/>
      <c r="E17" s="345"/>
      <c r="F17" s="346"/>
      <c r="G17" s="28" t="str">
        <f>'PR-RAS'!C6</f>
        <v>6</v>
      </c>
      <c r="H17" s="275">
        <f>'PR-RAS'!D6</f>
        <v>22293.1</v>
      </c>
      <c r="I17" s="275">
        <f>'PR-RAS'!E6</f>
        <v>22142.11</v>
      </c>
      <c r="J17" s="5"/>
      <c r="K17" s="5"/>
      <c r="L17" s="5"/>
      <c r="M17" s="5"/>
      <c r="N17" s="5"/>
      <c r="O17" s="5"/>
      <c r="P17" s="5"/>
      <c r="Q17" s="5"/>
      <c r="R17" s="5"/>
      <c r="S17" s="5"/>
      <c r="T17" s="5"/>
      <c r="U17" s="5"/>
      <c r="V17" s="5"/>
      <c r="W17" s="5"/>
    </row>
    <row r="18" spans="1:23" ht="12.75" customHeight="1" x14ac:dyDescent="0.25">
      <c r="A18" s="362"/>
      <c r="B18" s="347" t="str">
        <f>'PR-RAS'!B152</f>
        <v xml:space="preserve">RASHODI POSLOVANJA (šifre 31+32+34+35+36+37+38) </v>
      </c>
      <c r="C18" s="348"/>
      <c r="D18" s="348"/>
      <c r="E18" s="348"/>
      <c r="F18" s="349"/>
      <c r="G18" s="29" t="str">
        <f>'PR-RAS'!C152</f>
        <v>3</v>
      </c>
      <c r="H18" s="275">
        <f>'PR-RAS'!D152</f>
        <v>18130.88</v>
      </c>
      <c r="I18" s="275">
        <f>'PR-RAS'!E152</f>
        <v>17982.150000000001</v>
      </c>
      <c r="J18" s="5"/>
      <c r="K18" s="5"/>
      <c r="L18" s="5"/>
      <c r="M18" s="5"/>
      <c r="N18" s="5"/>
      <c r="O18" s="5"/>
      <c r="P18" s="5"/>
      <c r="Q18" s="5"/>
      <c r="R18" s="5"/>
      <c r="S18" s="5"/>
      <c r="T18" s="5"/>
      <c r="U18" s="5"/>
      <c r="V18" s="5"/>
      <c r="W18" s="5"/>
    </row>
    <row r="19" spans="1:23" ht="12.75" customHeight="1" x14ac:dyDescent="0.25">
      <c r="A19" s="362"/>
      <c r="B19" s="347" t="str">
        <f>'PR-RAS'!B649</f>
        <v>Višak prihoda i primitaka raspoloživ u sljedećem razdoblju (šifre X005 + '9221-9222' - Y005 - '9222-9221')</v>
      </c>
      <c r="C19" s="348"/>
      <c r="D19" s="348"/>
      <c r="E19" s="348"/>
      <c r="F19" s="349"/>
      <c r="G19" s="29" t="str">
        <f>'PR-RAS'!C649</f>
        <v>X006</v>
      </c>
      <c r="H19" s="275">
        <f>'PR-RAS'!D649</f>
        <v>752.29999999999563</v>
      </c>
      <c r="I19" s="275">
        <f>'PR-RAS'!E649</f>
        <v>0</v>
      </c>
      <c r="J19" s="5"/>
      <c r="K19" s="5"/>
      <c r="L19" s="5"/>
      <c r="M19" s="5"/>
      <c r="N19" s="5"/>
      <c r="O19" s="5"/>
      <c r="P19" s="5"/>
      <c r="Q19" s="5"/>
      <c r="R19" s="5"/>
      <c r="S19" s="5"/>
      <c r="T19" s="5"/>
      <c r="U19" s="5"/>
      <c r="V19" s="5"/>
      <c r="W19" s="5"/>
    </row>
    <row r="20" spans="1:23" ht="12.75" customHeight="1" x14ac:dyDescent="0.25">
      <c r="A20" s="363"/>
      <c r="B20" s="350" t="str">
        <f>'PR-RAS'!B650</f>
        <v>Manjak prihoda i primitaka za pokriće u sljedećem razdoblju (šifre Y005 + '9222-9221' - X005 - '9221-9222' )</v>
      </c>
      <c r="C20" s="351"/>
      <c r="D20" s="351"/>
      <c r="E20" s="351"/>
      <c r="F20" s="352"/>
      <c r="G20" s="30" t="str">
        <f>'PR-RAS'!C650</f>
        <v>Y006</v>
      </c>
      <c r="H20" s="275">
        <f>'PR-RAS'!D650</f>
        <v>0</v>
      </c>
      <c r="I20" s="275">
        <f>'PR-RAS'!E650</f>
        <v>4358.9799999999977</v>
      </c>
      <c r="J20" s="5"/>
      <c r="K20" s="5"/>
      <c r="L20" s="5"/>
      <c r="M20" s="5"/>
      <c r="N20" s="5"/>
      <c r="O20" s="5"/>
      <c r="P20" s="5"/>
      <c r="Q20" s="5"/>
      <c r="R20" s="5"/>
      <c r="S20" s="5"/>
      <c r="T20" s="5"/>
      <c r="U20" s="5"/>
      <c r="V20" s="5"/>
      <c r="W20" s="5"/>
    </row>
    <row r="21" spans="1:23" ht="29.25" customHeight="1" x14ac:dyDescent="0.25">
      <c r="A21" s="200" t="s">
        <v>1989</v>
      </c>
      <c r="B21" s="341" t="s">
        <v>8</v>
      </c>
      <c r="C21" s="342"/>
      <c r="D21" s="342"/>
      <c r="E21" s="342"/>
      <c r="F21" s="34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61" t="s">
        <v>1980</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1989</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5">
      <c r="A27" s="361" t="s">
        <v>1992</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41" t="s">
        <v>8</v>
      </c>
      <c r="C32" s="342"/>
      <c r="D32" s="342"/>
      <c r="E32" s="342"/>
      <c r="F32" s="34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61" t="s">
        <v>1982</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1" t="s">
        <v>8</v>
      </c>
      <c r="C37" s="342"/>
      <c r="D37" s="342"/>
      <c r="E37" s="342"/>
      <c r="F37" s="34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61" t="s">
        <v>1983</v>
      </c>
      <c r="B38" s="344" t="str">
        <f>OBVEZE!B5</f>
        <v>Stanje obveza 1. siječnja (=stanju obveza iz Izvještaja o obvezama na 31. prosinca prethodne godine)</v>
      </c>
      <c r="C38" s="345"/>
      <c r="D38" s="345"/>
      <c r="E38" s="345"/>
      <c r="F38" s="346"/>
      <c r="G38" s="126" t="str">
        <f>OBVEZE!C5</f>
        <v>V001</v>
      </c>
      <c r="H38" s="275">
        <f>OBVEZE!D5</f>
        <v>2626.79</v>
      </c>
      <c r="I38" s="275" t="s">
        <v>1995</v>
      </c>
      <c r="J38" s="5"/>
      <c r="K38" s="5"/>
      <c r="L38" s="5"/>
      <c r="M38" s="5"/>
      <c r="N38" s="5"/>
      <c r="O38" s="5"/>
      <c r="P38" s="5"/>
      <c r="Q38" s="5"/>
      <c r="R38" s="5"/>
      <c r="S38" s="5"/>
      <c r="T38" s="5"/>
      <c r="U38" s="5"/>
      <c r="V38" s="5"/>
      <c r="W38" s="5"/>
    </row>
    <row r="39" spans="1:23" ht="12.75" customHeight="1" x14ac:dyDescent="0.25">
      <c r="A39" s="362"/>
      <c r="B39" s="347" t="str">
        <f>OBVEZE!B44</f>
        <v>Stanje obveza na kraju izvještajnog razdoblja (šifre V001+V002-V004) i (šifre V007+V009)</v>
      </c>
      <c r="C39" s="348"/>
      <c r="D39" s="348"/>
      <c r="E39" s="348"/>
      <c r="F39" s="349"/>
      <c r="G39" s="127" t="str">
        <f>OBVEZE!C44</f>
        <v>V006</v>
      </c>
      <c r="H39" s="275" t="s">
        <v>1995</v>
      </c>
      <c r="I39" s="275">
        <f>OBVEZE!D44</f>
        <v>3786.4600000000028</v>
      </c>
      <c r="J39" s="5"/>
      <c r="K39" s="5"/>
      <c r="L39" s="5"/>
      <c r="M39" s="5"/>
      <c r="N39" s="5"/>
      <c r="O39" s="5"/>
      <c r="P39" s="5"/>
      <c r="Q39" s="5"/>
      <c r="R39" s="5"/>
      <c r="S39" s="5"/>
      <c r="T39" s="5"/>
      <c r="U39" s="5"/>
      <c r="V39" s="5"/>
      <c r="W39" s="5"/>
    </row>
    <row r="40" spans="1:23" ht="12.75" customHeight="1" x14ac:dyDescent="0.25">
      <c r="A40" s="362"/>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63"/>
      <c r="B41" s="350" t="str">
        <f>OBVEZE!B104</f>
        <v>Stanje nedospjelih obveza na kraju izvještajnog razdoblja (šifre V010 + ND23 + ND24 + 'ND dio 25,26' + ND27)</v>
      </c>
      <c r="C41" s="351"/>
      <c r="D41" s="351"/>
      <c r="E41" s="351"/>
      <c r="F41" s="352"/>
      <c r="G41" s="128" t="str">
        <f>OBVEZE!C104</f>
        <v>V009</v>
      </c>
      <c r="H41" s="276" t="s">
        <v>1995</v>
      </c>
      <c r="I41" s="276">
        <f>OBVEZE!D104</f>
        <v>3786.46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6" t="s">
        <v>1996</v>
      </c>
      <c r="F44" s="356"/>
      <c r="G44" s="229"/>
      <c r="H44" s="357" t="s">
        <v>1997</v>
      </c>
      <c r="I44" s="35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11" sqref="J1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22293.1</v>
      </c>
      <c r="E6" s="60">
        <f>E7+E43+E49+E82+E106+E125+E134+E140</f>
        <v>22142.11</v>
      </c>
      <c r="F6" s="45">
        <f t="shared" ref="F6:F132" si="0">IF(D6&lt;&gt;0,IF(E6/D6&gt;=100,"&gt;&gt;100",E6/D6*100),"-")</f>
        <v>99.322705231663619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6125</v>
      </c>
      <c r="E49" s="60">
        <f>E50+E53+E58+E61+E64+E68+E71+E74+E77</f>
        <v>7285</v>
      </c>
      <c r="F49" s="45">
        <f t="shared" si="0"/>
        <v>118.93877551020408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7285</v>
      </c>
      <c r="F58" s="45" t="str">
        <f t="shared" si="0"/>
        <v>-</v>
      </c>
    </row>
    <row r="59" spans="1:6" ht="12" x14ac:dyDescent="0.25">
      <c r="A59" s="63">
        <v>6331</v>
      </c>
      <c r="B59" s="65" t="s">
        <v>121</v>
      </c>
      <c r="C59" s="247" t="s">
        <v>122</v>
      </c>
      <c r="D59" s="194">
        <v>0</v>
      </c>
      <c r="E59" s="194">
        <v>400</v>
      </c>
      <c r="F59" s="45" t="str">
        <f t="shared" si="0"/>
        <v>-</v>
      </c>
    </row>
    <row r="60" spans="1:6" ht="12" x14ac:dyDescent="0.25">
      <c r="A60" s="63">
        <v>6332</v>
      </c>
      <c r="B60" s="65" t="s">
        <v>123</v>
      </c>
      <c r="C60" s="247" t="s">
        <v>124</v>
      </c>
      <c r="D60" s="194">
        <v>0</v>
      </c>
      <c r="E60" s="194">
        <v>6885</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6125</v>
      </c>
      <c r="E68" s="60">
        <f t="shared" si="11"/>
        <v>0</v>
      </c>
      <c r="F68" s="45">
        <f t="shared" si="0"/>
        <v>0</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6125</v>
      </c>
      <c r="E70" s="194">
        <v>0</v>
      </c>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2.8" x14ac:dyDescent="0.25">
      <c r="A106" s="70">
        <v>65</v>
      </c>
      <c r="B106" s="65" t="s">
        <v>215</v>
      </c>
      <c r="C106" s="278" t="s">
        <v>216</v>
      </c>
      <c r="D106" s="336">
        <f>D107+D112+D120+D124</f>
        <v>81</v>
      </c>
      <c r="E106" s="336">
        <f>E107+E112+E120+E124</f>
        <v>0</v>
      </c>
      <c r="F106" s="71">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81</v>
      </c>
      <c r="E112" s="60">
        <f t="shared" si="20"/>
        <v>0</v>
      </c>
      <c r="F112" s="45">
        <f t="shared" si="0"/>
        <v>0</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81</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29.6</v>
      </c>
      <c r="E125" s="60">
        <f t="shared" si="22"/>
        <v>102.7</v>
      </c>
      <c r="F125" s="45">
        <f t="shared" si="0"/>
        <v>346.95945945945948</v>
      </c>
    </row>
    <row r="126" spans="1:6" ht="12.75" customHeight="1" x14ac:dyDescent="0.25">
      <c r="A126" s="63">
        <v>661</v>
      </c>
      <c r="B126" s="65" t="s">
        <v>255</v>
      </c>
      <c r="C126" s="247" t="s">
        <v>256</v>
      </c>
      <c r="D126" s="60">
        <f t="shared" ref="D126:E126" si="23">SUM(D127:D128)</f>
        <v>29.6</v>
      </c>
      <c r="E126" s="60">
        <f t="shared" si="23"/>
        <v>102.7</v>
      </c>
      <c r="F126" s="45">
        <f t="shared" si="0"/>
        <v>346.95945945945948</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29.6</v>
      </c>
      <c r="E128" s="194">
        <v>102.7</v>
      </c>
      <c r="F128" s="45">
        <f t="shared" si="0"/>
        <v>346.95945945945948</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16057.5</v>
      </c>
      <c r="E134" s="60">
        <f t="shared" si="25"/>
        <v>14754.41</v>
      </c>
      <c r="F134" s="45">
        <f t="shared" ref="F134:F229" si="26">IF(D134&lt;&gt;0,IF(E134/D134&gt;=100,"&gt;&gt;100",E134/D134*100),"-")</f>
        <v>91.884851315584612</v>
      </c>
    </row>
    <row r="135" spans="1:6" ht="22.8" x14ac:dyDescent="0.25">
      <c r="A135" s="63">
        <v>671</v>
      </c>
      <c r="B135" s="182" t="s">
        <v>273</v>
      </c>
      <c r="C135" s="247" t="s">
        <v>274</v>
      </c>
      <c r="D135" s="60">
        <f t="shared" ref="D135:E135" si="27">SUM(D136:D138)</f>
        <v>16057.5</v>
      </c>
      <c r="E135" s="60">
        <f t="shared" si="27"/>
        <v>14754.41</v>
      </c>
      <c r="F135" s="45">
        <f t="shared" si="26"/>
        <v>91.884851315584612</v>
      </c>
    </row>
    <row r="136" spans="1:6" ht="12.75" customHeight="1" x14ac:dyDescent="0.25">
      <c r="A136" s="63">
        <v>6711</v>
      </c>
      <c r="B136" s="65" t="s">
        <v>275</v>
      </c>
      <c r="C136" s="247" t="s">
        <v>276</v>
      </c>
      <c r="D136" s="194">
        <v>16057.5</v>
      </c>
      <c r="E136" s="194">
        <v>14754.41</v>
      </c>
      <c r="F136" s="45">
        <f t="shared" si="26"/>
        <v>91.884851315584612</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18130.88</v>
      </c>
      <c r="E152" s="60">
        <f>E153+E164+E202+E221+E230+E262+E273</f>
        <v>17982.150000000001</v>
      </c>
      <c r="F152" s="45">
        <f t="shared" si="26"/>
        <v>99.179686810568484</v>
      </c>
    </row>
    <row r="153" spans="1:6" ht="12.75" customHeight="1" x14ac:dyDescent="0.25">
      <c r="A153" s="63">
        <v>31</v>
      </c>
      <c r="B153" s="64" t="s">
        <v>308</v>
      </c>
      <c r="C153" s="247" t="s">
        <v>309</v>
      </c>
      <c r="D153" s="60">
        <f t="shared" ref="D153:E153" si="30">D154+D159+D160</f>
        <v>15321.11</v>
      </c>
      <c r="E153" s="60">
        <f t="shared" si="30"/>
        <v>14401.9</v>
      </c>
      <c r="F153" s="45">
        <f t="shared" si="26"/>
        <v>94.000369424930696</v>
      </c>
    </row>
    <row r="154" spans="1:6" ht="12.75" customHeight="1" x14ac:dyDescent="0.25">
      <c r="A154" s="63">
        <v>311</v>
      </c>
      <c r="B154" s="64" t="s">
        <v>310</v>
      </c>
      <c r="C154" s="247" t="s">
        <v>311</v>
      </c>
      <c r="D154" s="60">
        <f t="shared" ref="D154:E154" si="31">SUM(D155:D158)</f>
        <v>12531.16</v>
      </c>
      <c r="E154" s="60">
        <f t="shared" si="31"/>
        <v>11503.8</v>
      </c>
      <c r="F154" s="45">
        <f t="shared" si="26"/>
        <v>91.801557078514676</v>
      </c>
    </row>
    <row r="155" spans="1:6" ht="12.75" customHeight="1" x14ac:dyDescent="0.25">
      <c r="A155" s="63">
        <v>3111</v>
      </c>
      <c r="B155" s="64" t="s">
        <v>312</v>
      </c>
      <c r="C155" s="247" t="s">
        <v>313</v>
      </c>
      <c r="D155" s="194">
        <v>12531.16</v>
      </c>
      <c r="E155" s="194">
        <v>11503.8</v>
      </c>
      <c r="F155" s="45">
        <f t="shared" si="26"/>
        <v>91.801557078514676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722.29</v>
      </c>
      <c r="E159" s="194">
        <v>1000</v>
      </c>
      <c r="F159" s="45">
        <f t="shared" si="26"/>
        <v>138.44854559802852</v>
      </c>
    </row>
    <row r="160" spans="1:6" ht="12.75" customHeight="1" x14ac:dyDescent="0.25">
      <c r="A160" s="63">
        <v>313</v>
      </c>
      <c r="B160" s="65" t="s">
        <v>322</v>
      </c>
      <c r="C160" s="247" t="s">
        <v>323</v>
      </c>
      <c r="D160" s="60">
        <f t="shared" ref="D160:E160" si="32">SUM(D161:D163)</f>
        <v>2067.66</v>
      </c>
      <c r="E160" s="60">
        <f t="shared" si="32"/>
        <v>1898.1</v>
      </c>
      <c r="F160" s="45">
        <f t="shared" si="26"/>
        <v>91.799425437451035</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2067.66</v>
      </c>
      <c r="E162" s="194">
        <v>1898.1</v>
      </c>
      <c r="F162" s="45">
        <f t="shared" si="26"/>
        <v>91.799425437451035</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2699.11</v>
      </c>
      <c r="E164" s="60">
        <f>E165+E170+E178+E188+E189+E194</f>
        <v>3580.25</v>
      </c>
      <c r="F164" s="45">
        <f t="shared" si="26"/>
        <v>132.64557576386289</v>
      </c>
    </row>
    <row r="165" spans="1:6" ht="12.75" customHeight="1" x14ac:dyDescent="0.25">
      <c r="A165" s="63">
        <v>321</v>
      </c>
      <c r="B165" s="64" t="s">
        <v>332</v>
      </c>
      <c r="C165" s="247" t="s">
        <v>333</v>
      </c>
      <c r="D165" s="60">
        <f t="shared" ref="D165:E165" si="33">SUM(D166:D169)</f>
        <v>0</v>
      </c>
      <c r="E165" s="60">
        <f t="shared" si="33"/>
        <v>0</v>
      </c>
      <c r="F165" s="45" t="str">
        <f t="shared" si="26"/>
        <v>-</v>
      </c>
    </row>
    <row r="166" spans="1:6" ht="12.75" customHeight="1" x14ac:dyDescent="0.25">
      <c r="A166" s="63">
        <v>3211</v>
      </c>
      <c r="B166" s="64" t="s">
        <v>334</v>
      </c>
      <c r="C166" s="247" t="s">
        <v>335</v>
      </c>
      <c r="D166" s="194">
        <v>0</v>
      </c>
      <c r="E166" s="194">
        <v>0</v>
      </c>
      <c r="F166" s="45" t="str">
        <f t="shared" si="26"/>
        <v>-</v>
      </c>
    </row>
    <row r="167" spans="1:6" ht="12.75" customHeight="1" x14ac:dyDescent="0.25">
      <c r="A167" s="63">
        <v>3212</v>
      </c>
      <c r="B167" s="64" t="s">
        <v>336</v>
      </c>
      <c r="C167" s="247" t="s">
        <v>337</v>
      </c>
      <c r="D167" s="194">
        <v>0</v>
      </c>
      <c r="E167" s="194">
        <v>0</v>
      </c>
      <c r="F167" s="45" t="str">
        <f t="shared" si="26"/>
        <v>-</v>
      </c>
    </row>
    <row r="168" spans="1:6" ht="12.75" customHeight="1" x14ac:dyDescent="0.25">
      <c r="A168" s="63">
        <v>3213</v>
      </c>
      <c r="B168" s="64" t="s">
        <v>338</v>
      </c>
      <c r="C168" s="247" t="s">
        <v>339</v>
      </c>
      <c r="D168" s="194">
        <v>0</v>
      </c>
      <c r="E168" s="194">
        <v>0</v>
      </c>
      <c r="F168" s="45" t="str">
        <f t="shared" si="26"/>
        <v>-</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372.95</v>
      </c>
      <c r="E170" s="60">
        <f t="shared" si="34"/>
        <v>567.05999999999995</v>
      </c>
      <c r="F170" s="45">
        <f t="shared" si="26"/>
        <v>152.04719131250837</v>
      </c>
    </row>
    <row r="171" spans="1:6" ht="12.75" customHeight="1" x14ac:dyDescent="0.25">
      <c r="A171" s="63">
        <v>3221</v>
      </c>
      <c r="B171" s="64" t="s">
        <v>344</v>
      </c>
      <c r="C171" s="247" t="s">
        <v>345</v>
      </c>
      <c r="D171" s="194">
        <v>193.53</v>
      </c>
      <c r="E171" s="194">
        <v>310.19</v>
      </c>
      <c r="F171" s="45">
        <f t="shared" si="26"/>
        <v>160.28005993902755</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179.42</v>
      </c>
      <c r="E173" s="194">
        <v>256.87</v>
      </c>
      <c r="F173" s="45">
        <f t="shared" si="26"/>
        <v>143.16687102887082</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2277.5700000000002</v>
      </c>
      <c r="E178" s="60">
        <f t="shared" si="35"/>
        <v>2743.45</v>
      </c>
      <c r="F178" s="45">
        <f t="shared" si="26"/>
        <v>120.45513420004652</v>
      </c>
    </row>
    <row r="179" spans="1:6" ht="12.75" customHeight="1" x14ac:dyDescent="0.25">
      <c r="A179" s="63">
        <v>3231</v>
      </c>
      <c r="B179" s="65" t="s">
        <v>360</v>
      </c>
      <c r="C179" s="247" t="s">
        <v>361</v>
      </c>
      <c r="D179" s="194">
        <v>157.99</v>
      </c>
      <c r="E179" s="194">
        <v>202.91</v>
      </c>
      <c r="F179" s="45">
        <f t="shared" si="26"/>
        <v>128.43217925185138</v>
      </c>
    </row>
    <row r="180" spans="1:6" ht="12.75" customHeight="1" x14ac:dyDescent="0.25">
      <c r="A180" s="63">
        <v>3232</v>
      </c>
      <c r="B180" s="65" t="s">
        <v>362</v>
      </c>
      <c r="C180" s="247" t="s">
        <v>363</v>
      </c>
      <c r="D180" s="194">
        <v>75</v>
      </c>
      <c r="E180" s="194">
        <v>0</v>
      </c>
      <c r="F180" s="45">
        <f t="shared" si="26"/>
        <v>0</v>
      </c>
    </row>
    <row r="181" spans="1:6" ht="12.75" customHeight="1" x14ac:dyDescent="0.25">
      <c r="A181" s="63">
        <v>3233</v>
      </c>
      <c r="B181" s="65" t="s">
        <v>364</v>
      </c>
      <c r="C181" s="247" t="s">
        <v>365</v>
      </c>
      <c r="D181" s="194">
        <v>0</v>
      </c>
      <c r="E181" s="194">
        <v>0</v>
      </c>
      <c r="F181" s="45" t="str">
        <f t="shared" si="26"/>
        <v>-</v>
      </c>
    </row>
    <row r="182" spans="1:6" ht="12.75" customHeight="1" x14ac:dyDescent="0.25">
      <c r="A182" s="63">
        <v>3234</v>
      </c>
      <c r="B182" s="65" t="s">
        <v>366</v>
      </c>
      <c r="C182" s="247" t="s">
        <v>367</v>
      </c>
      <c r="D182" s="194">
        <v>0</v>
      </c>
      <c r="E182" s="194">
        <v>0</v>
      </c>
      <c r="F182" s="45" t="str">
        <f t="shared" si="26"/>
        <v>-</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1500</v>
      </c>
      <c r="E185" s="194">
        <v>1850</v>
      </c>
      <c r="F185" s="45">
        <f t="shared" si="26"/>
        <v>123.33333333333334</v>
      </c>
    </row>
    <row r="186" spans="1:6" ht="12.75" customHeight="1" x14ac:dyDescent="0.25">
      <c r="A186" s="63">
        <v>3238</v>
      </c>
      <c r="B186" s="64" t="s">
        <v>374</v>
      </c>
      <c r="C186" s="247" t="s">
        <v>375</v>
      </c>
      <c r="D186" s="194">
        <v>344.58</v>
      </c>
      <c r="E186" s="194">
        <v>690.54</v>
      </c>
      <c r="F186" s="45">
        <f t="shared" si="26"/>
        <v>200.40048755006094</v>
      </c>
    </row>
    <row r="187" spans="1:6" ht="12.75" customHeight="1" x14ac:dyDescent="0.25">
      <c r="A187" s="63">
        <v>3239</v>
      </c>
      <c r="B187" s="64" t="s">
        <v>376</v>
      </c>
      <c r="C187" s="247" t="s">
        <v>377</v>
      </c>
      <c r="D187" s="194">
        <v>200</v>
      </c>
      <c r="E187" s="194">
        <v>0</v>
      </c>
      <c r="F187" s="45">
        <f t="shared" si="26"/>
        <v>0</v>
      </c>
    </row>
    <row r="188" spans="1:6" ht="12.75" customHeight="1" x14ac:dyDescent="0.25">
      <c r="A188" s="63">
        <v>324</v>
      </c>
      <c r="B188" s="64" t="s">
        <v>378</v>
      </c>
      <c r="C188" s="247" t="s">
        <v>379</v>
      </c>
      <c r="D188" s="194">
        <v>0</v>
      </c>
      <c r="E188" s="194">
        <v>0</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48.59</v>
      </c>
      <c r="E194" s="60">
        <f t="shared" si="36"/>
        <v>269.74</v>
      </c>
      <c r="F194" s="45">
        <f t="shared" si="26"/>
        <v>555.13480139946489</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48.59</v>
      </c>
      <c r="E197" s="194">
        <v>210</v>
      </c>
      <c r="F197" s="45">
        <f t="shared" si="26"/>
        <v>432.18769294093431</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59.74</v>
      </c>
      <c r="F201" s="45" t="str">
        <f t="shared" si="26"/>
        <v>-</v>
      </c>
    </row>
    <row r="202" spans="1:6" ht="12.75" customHeight="1" x14ac:dyDescent="0.25">
      <c r="A202" s="63">
        <v>34</v>
      </c>
      <c r="B202" s="183" t="s">
        <v>406</v>
      </c>
      <c r="C202" s="247" t="s">
        <v>407</v>
      </c>
      <c r="D202" s="60">
        <f t="shared" ref="D202:E202" si="37">D203+D208+D216</f>
        <v>110.66</v>
      </c>
      <c r="E202" s="60">
        <f t="shared" si="37"/>
        <v>0</v>
      </c>
      <c r="F202" s="45">
        <f t="shared" si="26"/>
        <v>0</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110.66</v>
      </c>
      <c r="E216" s="60">
        <f t="shared" si="40"/>
        <v>0</v>
      </c>
      <c r="F216" s="45">
        <f t="shared" si="26"/>
        <v>0</v>
      </c>
    </row>
    <row r="217" spans="1:6" ht="12.75" customHeight="1" x14ac:dyDescent="0.25">
      <c r="A217" s="63">
        <v>3431</v>
      </c>
      <c r="B217" s="182" t="s">
        <v>436</v>
      </c>
      <c r="C217" s="247" t="s">
        <v>437</v>
      </c>
      <c r="D217" s="194">
        <v>110.66</v>
      </c>
      <c r="E217" s="194">
        <v>0</v>
      </c>
      <c r="F217" s="45">
        <f t="shared" si="26"/>
        <v>0</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18130.88</v>
      </c>
      <c r="E299" s="60">
        <f>E152-E297+E298</f>
        <v>17982.150000000001</v>
      </c>
      <c r="F299" s="45">
        <f t="shared" si="68"/>
        <v>99.179686810568484</v>
      </c>
    </row>
    <row r="300" spans="1:6" ht="12.75" customHeight="1" x14ac:dyDescent="0.25">
      <c r="A300" s="63" t="s">
        <v>582</v>
      </c>
      <c r="B300" s="64" t="s">
        <v>593</v>
      </c>
      <c r="C300" s="247" t="s">
        <v>594</v>
      </c>
      <c r="D300" s="60">
        <f>IF(D6&gt;=D299,D6-D299,0)</f>
        <v>4162.2199999999975</v>
      </c>
      <c r="E300" s="60">
        <f>IF(E6&gt;=E299,E6-E299,0)</f>
        <v>4159.9599999999991</v>
      </c>
      <c r="F300" s="45">
        <f t="shared" si="68"/>
        <v>99.945702053231244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27241.07</v>
      </c>
      <c r="E302" s="194">
        <v>31348.9</v>
      </c>
      <c r="F302" s="45">
        <f t="shared" si="68"/>
        <v>115.07954716903559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1940</v>
      </c>
      <c r="F304" s="45" t="str">
        <f t="shared" si="68"/>
        <v>-</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82" t="s">
        <v>607</v>
      </c>
      <c r="B307" s="38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4555.8100000000004</v>
      </c>
      <c r="E360" s="60">
        <f t="shared" si="86"/>
        <v>6105.88</v>
      </c>
      <c r="F360" s="45">
        <f t="shared" si="72"/>
        <v>134.02402646291219</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4555.8100000000004</v>
      </c>
      <c r="E373" s="60">
        <f t="shared" si="90"/>
        <v>6105.88</v>
      </c>
      <c r="F373" s="45">
        <f t="shared" si="72"/>
        <v>134.02402646291219</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v>0</v>
      </c>
      <c r="F380" s="45" t="str">
        <f t="shared" si="72"/>
        <v>-</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4555.8100000000004</v>
      </c>
      <c r="E393" s="60">
        <f t="shared" si="94"/>
        <v>6105.88</v>
      </c>
      <c r="F393" s="45">
        <f t="shared" si="72"/>
        <v>134.02402646291219</v>
      </c>
    </row>
    <row r="394" spans="1:6" ht="12.75" customHeight="1" x14ac:dyDescent="0.25">
      <c r="A394" s="63">
        <v>4241</v>
      </c>
      <c r="B394" s="64" t="s">
        <v>757</v>
      </c>
      <c r="C394" s="247" t="s">
        <v>758</v>
      </c>
      <c r="D394" s="194">
        <v>4555.8100000000004</v>
      </c>
      <c r="E394" s="194">
        <v>6105.88</v>
      </c>
      <c r="F394" s="45">
        <f t="shared" si="72"/>
        <v>134.02402646291219</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4555.8100000000004</v>
      </c>
      <c r="E418" s="60">
        <f t="shared" si="102"/>
        <v>6105.88</v>
      </c>
      <c r="F418" s="45">
        <f t="shared" si="72"/>
        <v>134.02402646291219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26095.18</v>
      </c>
      <c r="E420" s="194">
        <v>33762.019999999997</v>
      </c>
      <c r="F420" s="45">
        <f t="shared" si="72"/>
        <v>129.38029168605084</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22293.1</v>
      </c>
      <c r="E422" s="60">
        <f>E6+E308</f>
        <v>22142.11</v>
      </c>
      <c r="F422" s="45">
        <f t="shared" si="72"/>
        <v>99.322705231663619</v>
      </c>
    </row>
    <row r="423" spans="1:6" ht="12.75" customHeight="1" x14ac:dyDescent="0.25">
      <c r="A423" s="63" t="s">
        <v>582</v>
      </c>
      <c r="B423" s="64" t="s">
        <v>805</v>
      </c>
      <c r="C423" s="247" t="s">
        <v>806</v>
      </c>
      <c r="D423" s="60">
        <f t="shared" ref="D423:E423" si="103">D299+D360</f>
        <v>22686.690000000002</v>
      </c>
      <c r="E423" s="60">
        <f t="shared" si="103"/>
        <v>24088.030000000002</v>
      </c>
      <c r="F423" s="45">
        <f t="shared" si="72"/>
        <v>106.17692576572431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393.59000000000378</v>
      </c>
      <c r="E425" s="60">
        <f t="shared" si="105"/>
        <v>1945.9200000000019</v>
      </c>
      <c r="F425" s="45">
        <f t="shared" si="72"/>
        <v>494.40280494930846</v>
      </c>
    </row>
    <row r="426" spans="1:6" ht="12.75" customHeight="1" x14ac:dyDescent="0.25">
      <c r="A426" s="251" t="s">
        <v>811</v>
      </c>
      <c r="B426" s="183" t="s">
        <v>812</v>
      </c>
      <c r="C426" s="252" t="s">
        <v>813</v>
      </c>
      <c r="D426" s="60">
        <f t="shared" ref="D426:E426" si="106">IF(D302-D303+D419-D420&gt;=0,D302-D303+D419-D420,0)</f>
        <v>1145.8899999999994</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2413.1199999999953</v>
      </c>
      <c r="F427" s="45" t="str">
        <f t="shared" si="72"/>
        <v>-</v>
      </c>
    </row>
    <row r="428" spans="1:6" ht="22.8" x14ac:dyDescent="0.25">
      <c r="A428" s="249" t="s">
        <v>816</v>
      </c>
      <c r="B428" s="243" t="s">
        <v>817</v>
      </c>
      <c r="C428" s="250" t="s">
        <v>818</v>
      </c>
      <c r="D428" s="81">
        <f t="shared" ref="D428:E428" si="108">D304+D421</f>
        <v>0</v>
      </c>
      <c r="E428" s="81">
        <f t="shared" si="108"/>
        <v>1940</v>
      </c>
      <c r="F428" s="61" t="str">
        <f t="shared" si="72"/>
        <v>-</v>
      </c>
    </row>
    <row r="429" spans="1:6" s="55" customFormat="1" ht="20.100000000000001" customHeight="1" x14ac:dyDescent="0.25">
      <c r="A429" s="382" t="s">
        <v>819</v>
      </c>
      <c r="B429" s="38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0.06</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22293.1</v>
      </c>
      <c r="E643" s="60">
        <f>E422+E430</f>
        <v>22142.11</v>
      </c>
      <c r="F643" s="45">
        <f t="shared" si="109"/>
        <v>99.322705231663619</v>
      </c>
    </row>
    <row r="644" spans="1:6" ht="12.75" customHeight="1" x14ac:dyDescent="0.25">
      <c r="A644" s="63" t="s">
        <v>582</v>
      </c>
      <c r="B644" s="64" t="s">
        <v>1238</v>
      </c>
      <c r="C644" s="247" t="s">
        <v>1239</v>
      </c>
      <c r="D644" s="60">
        <f>D423+D535</f>
        <v>22686.690000000002</v>
      </c>
      <c r="E644" s="60">
        <f>E423+E535</f>
        <v>24088.030000000002</v>
      </c>
      <c r="F644" s="45">
        <f t="shared" si="109"/>
        <v>106.17692576572431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393.59000000000378</v>
      </c>
      <c r="E646" s="60">
        <f t="shared" si="164"/>
        <v>1945.9200000000019</v>
      </c>
      <c r="F646" s="45">
        <f t="shared" si="109"/>
        <v>494.40280494930846</v>
      </c>
    </row>
    <row r="647" spans="1:6" ht="22.8" x14ac:dyDescent="0.25">
      <c r="A647" s="251" t="s">
        <v>1244</v>
      </c>
      <c r="B647" s="64" t="s">
        <v>1245</v>
      </c>
      <c r="C647" s="252" t="s">
        <v>1244</v>
      </c>
      <c r="D647" s="60">
        <f>IF(D426-D427+D641-D642&gt;=0,D426-D427+D641-D642,0)</f>
        <v>1145.8899999999994</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2413.0599999999954</v>
      </c>
      <c r="F648" s="45" t="str">
        <f t="shared" si="109"/>
        <v>-</v>
      </c>
    </row>
    <row r="649" spans="1:6" ht="22.8" x14ac:dyDescent="0.25">
      <c r="A649" s="63" t="s">
        <v>582</v>
      </c>
      <c r="B649" s="64" t="s">
        <v>1248</v>
      </c>
      <c r="C649" s="247" t="s">
        <v>1249</v>
      </c>
      <c r="D649" s="60">
        <f t="shared" ref="D649:E649" si="165">IF(D645+D647-D646-D648&gt;=0,D645+D647-D646-D648,0)</f>
        <v>752.29999999999563</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4358.9799999999977</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82" t="s">
        <v>1254</v>
      </c>
      <c r="B652" s="383"/>
      <c r="C652" s="171"/>
      <c r="D652" s="43"/>
      <c r="E652" s="43"/>
      <c r="F652" s="44"/>
    </row>
    <row r="653" spans="1:6" ht="12.75" customHeight="1" x14ac:dyDescent="0.25">
      <c r="A653" s="63">
        <v>11</v>
      </c>
      <c r="B653" s="64" t="s">
        <v>1255</v>
      </c>
      <c r="C653" s="247" t="s">
        <v>1256</v>
      </c>
      <c r="D653" s="194">
        <v>1900.76</v>
      </c>
      <c r="E653" s="194">
        <v>0</v>
      </c>
      <c r="F653" s="45">
        <f t="shared" ref="F653:F740" si="167">IF(D653&lt;&gt;0,IF(E653/D653&gt;=100,"&gt;&gt;100",E653/D653*100),"-")</f>
        <v>0</v>
      </c>
    </row>
    <row r="654" spans="1:6" ht="12.75" customHeight="1" x14ac:dyDescent="0.25">
      <c r="A654" s="63" t="s">
        <v>1257</v>
      </c>
      <c r="B654" s="64" t="s">
        <v>1258</v>
      </c>
      <c r="C654" s="247" t="s">
        <v>1257</v>
      </c>
      <c r="D654" s="194">
        <v>22392.84</v>
      </c>
      <c r="E654" s="194">
        <v>175.76</v>
      </c>
      <c r="F654" s="45">
        <f t="shared" si="167"/>
        <v>0.78489374282136615</v>
      </c>
    </row>
    <row r="655" spans="1:6" ht="12.75" customHeight="1" x14ac:dyDescent="0.25">
      <c r="A655" s="63" t="s">
        <v>1259</v>
      </c>
      <c r="B655" s="64" t="s">
        <v>1260</v>
      </c>
      <c r="C655" s="247" t="s">
        <v>1259</v>
      </c>
      <c r="D655" s="194">
        <v>21246.61</v>
      </c>
      <c r="E655" s="194">
        <v>175.76</v>
      </c>
      <c r="F655" s="45">
        <f t="shared" si="167"/>
        <v>0.8272378511207199</v>
      </c>
    </row>
    <row r="656" spans="1:6" ht="22.8" x14ac:dyDescent="0.25">
      <c r="A656" s="63">
        <v>11</v>
      </c>
      <c r="B656" s="64" t="s">
        <v>1261</v>
      </c>
      <c r="C656" s="247" t="s">
        <v>1262</v>
      </c>
      <c r="D656" s="60">
        <f t="shared" ref="D656:E656" si="168">+D653+D654-D655</f>
        <v>3046.989999999998</v>
      </c>
      <c r="E656" s="60">
        <f t="shared" si="168"/>
        <v>0</v>
      </c>
      <c r="F656" s="45">
        <f t="shared" si="167"/>
        <v>0</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v>
      </c>
      <c r="E658" s="253">
        <v>1</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v>
      </c>
      <c r="E660" s="253">
        <v>1</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400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5885</v>
      </c>
      <c r="F673" s="45" t="str">
        <f t="shared" si="167"/>
        <v>-</v>
      </c>
    </row>
    <row r="674" spans="1:6" ht="12.75" customHeight="1" x14ac:dyDescent="0.25">
      <c r="A674" s="63">
        <v>63322</v>
      </c>
      <c r="B674" s="64" t="s">
        <v>1298</v>
      </c>
      <c r="C674" s="247" t="s">
        <v>1299</v>
      </c>
      <c r="D674" s="194">
        <v>0</v>
      </c>
      <c r="E674" s="194">
        <v>1000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6125</v>
      </c>
      <c r="E685" s="194">
        <v>0</v>
      </c>
      <c r="F685" s="45">
        <f t="shared" si="167"/>
        <v>0</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81</v>
      </c>
      <c r="E724" s="192">
        <v>0</v>
      </c>
      <c r="F724" s="71">
        <f t="shared" si="167"/>
        <v>0</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0</v>
      </c>
      <c r="E734" s="192">
        <v>0</v>
      </c>
      <c r="F734" s="71" t="str">
        <f t="shared" si="167"/>
        <v>-</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1500</v>
      </c>
      <c r="E739" s="192">
        <v>0</v>
      </c>
      <c r="F739" s="71">
        <f t="shared" si="167"/>
        <v>0</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78" t="s">
        <v>1948</v>
      </c>
      <c r="B1010" s="37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2135</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2148</v>
      </c>
      <c r="B12" s="65" t="s">
        <v>2149</v>
      </c>
      <c r="C12" s="134" t="s">
        <v>2148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2180</v>
      </c>
      <c r="B35" s="65" t="s">
        <v>2181</v>
      </c>
      <c r="C35" s="134" t="s">
        <v>2180</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2237</v>
      </c>
      <c r="B68" s="65" t="s">
        <v>2238</v>
      </c>
      <c r="C68" s="134" t="s">
        <v>2237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2253</v>
      </c>
      <c r="B76" s="65" t="s">
        <v>2254</v>
      </c>
      <c r="C76" s="134" t="s">
        <v>2253</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2265</v>
      </c>
      <c r="B82" s="65" t="s">
        <v>2266</v>
      </c>
      <c r="C82" s="134" t="s">
        <v>2265</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2273</v>
      </c>
      <c r="B86" s="65" t="s">
        <v>2274</v>
      </c>
      <c r="C86" s="134" t="s">
        <v>2273</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2279</v>
      </c>
      <c r="C89" s="134" t="s">
        <v>2280</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2313</v>
      </c>
      <c r="B106" s="65" t="s">
        <v>2314</v>
      </c>
      <c r="C106" s="134" t="s">
        <v>2313</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2315</v>
      </c>
      <c r="C107" s="134" t="s">
        <v>2316</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2367</v>
      </c>
      <c r="C136" s="134" t="s">
        <v>2368</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2373</v>
      </c>
      <c r="B141" s="182" t="s">
        <v>1136</v>
      </c>
      <c r="C141" s="134" t="s">
        <v>2373</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2387</v>
      </c>
      <c r="B150" s="65" t="s">
        <v>2388</v>
      </c>
      <c r="C150" s="134" t="s">
        <v>2387</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2393</v>
      </c>
      <c r="B153" s="65" t="s">
        <v>2394</v>
      </c>
      <c r="C153" s="134" t="s">
        <v>2393</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2397</v>
      </c>
      <c r="B155" s="65" t="s">
        <v>2398</v>
      </c>
      <c r="C155" s="134" t="s">
        <v>2397</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2399</v>
      </c>
      <c r="B156" s="65" t="s">
        <v>2400</v>
      </c>
      <c r="C156" s="134" t="s">
        <v>2399</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2401</v>
      </c>
      <c r="B157" s="65" t="s">
        <v>2402</v>
      </c>
      <c r="C157" s="134" t="s">
        <v>2401</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2403</v>
      </c>
      <c r="B158" s="65" t="s">
        <v>2404</v>
      </c>
      <c r="C158" s="134" t="s">
        <v>2403</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2407</v>
      </c>
      <c r="B160" s="182" t="s">
        <v>2408</v>
      </c>
      <c r="C160" s="134" t="s">
        <v>2407</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2409</v>
      </c>
      <c r="B161" s="65" t="s">
        <v>2410</v>
      </c>
      <c r="C161" s="134" t="s">
        <v>2409</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2411</v>
      </c>
      <c r="B162" s="65" t="s">
        <v>2412</v>
      </c>
      <c r="C162" s="134" t="s">
        <v>2411</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1252</v>
      </c>
      <c r="B171" s="65" t="s">
        <v>2429</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2434</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2439</v>
      </c>
      <c r="B177" s="65" t="s">
        <v>2440</v>
      </c>
      <c r="C177" s="134" t="s">
        <v>2439</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2441</v>
      </c>
      <c r="B178" s="65" t="s">
        <v>2442</v>
      </c>
      <c r="C178" s="134" t="s">
        <v>2441</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2443</v>
      </c>
      <c r="B179" s="65" t="s">
        <v>2444</v>
      </c>
      <c r="C179" s="134" t="s">
        <v>2443</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2445</v>
      </c>
      <c r="B180" s="65" t="s">
        <v>2446</v>
      </c>
      <c r="C180" s="134" t="s">
        <v>2445</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2447</v>
      </c>
      <c r="B181" s="65" t="s">
        <v>2448</v>
      </c>
      <c r="C181" s="134" t="s">
        <v>2447</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2449</v>
      </c>
      <c r="B182" s="65" t="s">
        <v>2450</v>
      </c>
      <c r="C182" s="134" t="s">
        <v>2449</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2451</v>
      </c>
      <c r="B183" s="65" t="s">
        <v>2452</v>
      </c>
      <c r="C183" s="134" t="s">
        <v>2451</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2453</v>
      </c>
      <c r="B184" s="65" t="s">
        <v>2454</v>
      </c>
      <c r="C184" s="134" t="s">
        <v>2453</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2455</v>
      </c>
      <c r="B185" s="65" t="s">
        <v>2456</v>
      </c>
      <c r="C185" s="134" t="s">
        <v>2455</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2457</v>
      </c>
      <c r="B186" s="65" t="s">
        <v>2458</v>
      </c>
      <c r="C186" s="134" t="s">
        <v>2457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2459</v>
      </c>
      <c r="B187" s="65" t="s">
        <v>2460</v>
      </c>
      <c r="C187" s="134" t="s">
        <v>2459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2461</v>
      </c>
      <c r="B188" s="65" t="s">
        <v>2462</v>
      </c>
      <c r="C188" s="134" t="s">
        <v>2461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2463</v>
      </c>
      <c r="B189" s="65" t="s">
        <v>2464</v>
      </c>
      <c r="C189" s="134" t="s">
        <v>2463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2465</v>
      </c>
      <c r="B190" s="65" t="s">
        <v>2466</v>
      </c>
      <c r="C190" s="134" t="s">
        <v>2465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2467</v>
      </c>
      <c r="B191" s="65" t="s">
        <v>2468</v>
      </c>
      <c r="C191" s="134" t="s">
        <v>2467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2469</v>
      </c>
      <c r="B192" s="65" t="s">
        <v>2470</v>
      </c>
      <c r="C192" s="134" t="s">
        <v>2469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2471</v>
      </c>
      <c r="B193" s="65" t="s">
        <v>2472</v>
      </c>
      <c r="C193" s="134" t="s">
        <v>2471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2473</v>
      </c>
      <c r="B194" s="65" t="s">
        <v>2474</v>
      </c>
      <c r="C194" s="134" t="s">
        <v>2473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2475</v>
      </c>
      <c r="B195" s="65" t="s">
        <v>2476</v>
      </c>
      <c r="C195" s="134" t="s">
        <v>2475</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2477</v>
      </c>
      <c r="B196" s="65" t="s">
        <v>2478</v>
      </c>
      <c r="C196" s="134" t="s">
        <v>2477</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2479</v>
      </c>
      <c r="B197" s="65" t="s">
        <v>2480</v>
      </c>
      <c r="C197" s="134" t="s">
        <v>2479</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2481</v>
      </c>
      <c r="B198" s="65" t="s">
        <v>2482</v>
      </c>
      <c r="C198" s="134" t="s">
        <v>2481</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2483</v>
      </c>
      <c r="B199" s="65" t="s">
        <v>2484</v>
      </c>
      <c r="C199" s="134" t="s">
        <v>2483</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2485</v>
      </c>
      <c r="B200" s="65" t="s">
        <v>2486</v>
      </c>
      <c r="C200" s="134" t="s">
        <v>2485</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2487</v>
      </c>
      <c r="B201" s="65" t="s">
        <v>2488</v>
      </c>
      <c r="C201" s="134" t="s">
        <v>2487</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2489</v>
      </c>
      <c r="B202" s="65" t="s">
        <v>2490</v>
      </c>
      <c r="C202" s="134" t="s">
        <v>2489</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2491</v>
      </c>
      <c r="C203" s="134" t="s">
        <v>2492</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2493</v>
      </c>
      <c r="B204" s="65" t="s">
        <v>2494</v>
      </c>
      <c r="C204" s="134" t="s">
        <v>2493</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2495</v>
      </c>
      <c r="B205" s="65" t="s">
        <v>2496</v>
      </c>
      <c r="C205" s="134" t="s">
        <v>2495</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2497</v>
      </c>
      <c r="B206" s="65" t="s">
        <v>2498</v>
      </c>
      <c r="C206" s="134" t="s">
        <v>2497</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2499</v>
      </c>
      <c r="B207" s="65" t="s">
        <v>2500</v>
      </c>
      <c r="C207" s="134" t="s">
        <v>2499</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2501</v>
      </c>
      <c r="B208" s="65" t="s">
        <v>2502</v>
      </c>
      <c r="C208" s="134" t="s">
        <v>2501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2503</v>
      </c>
      <c r="B209" s="65" t="s">
        <v>2504</v>
      </c>
      <c r="C209" s="134" t="s">
        <v>2503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2505</v>
      </c>
      <c r="C210" s="134" t="s">
        <v>2506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2507</v>
      </c>
      <c r="B211" s="65" t="s">
        <v>2494</v>
      </c>
      <c r="C211" s="134" t="s">
        <v>2507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2508</v>
      </c>
      <c r="B212" s="65" t="s">
        <v>2496</v>
      </c>
      <c r="C212" s="134" t="s">
        <v>2508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2509</v>
      </c>
      <c r="B213" s="65" t="s">
        <v>2498</v>
      </c>
      <c r="C213" s="134" t="s">
        <v>2509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2510</v>
      </c>
      <c r="B214" s="65" t="s">
        <v>2500</v>
      </c>
      <c r="C214" s="134" t="s">
        <v>2510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2511</v>
      </c>
      <c r="B215" s="65" t="s">
        <v>2502</v>
      </c>
      <c r="C215" s="134" t="s">
        <v>2511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2512</v>
      </c>
      <c r="B216" s="65" t="s">
        <v>2504</v>
      </c>
      <c r="C216" s="134" t="s">
        <v>2512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2513</v>
      </c>
      <c r="B217" s="65" t="s">
        <v>2514</v>
      </c>
      <c r="C217" s="134" t="s">
        <v>2513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2515</v>
      </c>
      <c r="B218" s="65" t="s">
        <v>2516</v>
      </c>
      <c r="C218" s="134" t="s">
        <v>2515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2517</v>
      </c>
      <c r="C219" s="134" t="s">
        <v>2518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2519</v>
      </c>
      <c r="B220" s="65" t="s">
        <v>2520</v>
      </c>
      <c r="C220" s="134" t="s">
        <v>2519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2521</v>
      </c>
      <c r="B221" s="65" t="s">
        <v>2522</v>
      </c>
      <c r="C221" s="134" t="s">
        <v>2521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2523</v>
      </c>
      <c r="B222" s="65" t="s">
        <v>2524</v>
      </c>
      <c r="C222" s="134" t="s">
        <v>2523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2525</v>
      </c>
      <c r="B223" s="65" t="s">
        <v>2526</v>
      </c>
      <c r="C223" s="134" t="s">
        <v>2525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2527</v>
      </c>
      <c r="B224" s="65" t="s">
        <v>2528</v>
      </c>
      <c r="C224" s="134" t="s">
        <v>2527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2529</v>
      </c>
      <c r="B225" s="65" t="s">
        <v>2530</v>
      </c>
      <c r="C225" s="134" t="s">
        <v>2529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2531</v>
      </c>
      <c r="B226" s="65" t="s">
        <v>2532</v>
      </c>
      <c r="C226" s="134" t="s">
        <v>2531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2533</v>
      </c>
      <c r="B227" s="65" t="s">
        <v>2534</v>
      </c>
      <c r="C227" s="134" t="s">
        <v>2533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2535</v>
      </c>
      <c r="B228" s="65" t="s">
        <v>2536</v>
      </c>
      <c r="C228" s="134" t="s">
        <v>2535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2537</v>
      </c>
      <c r="B229" s="65" t="s">
        <v>2538</v>
      </c>
      <c r="C229" s="134" t="s">
        <v>2537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2539</v>
      </c>
      <c r="B230" s="65" t="s">
        <v>2540</v>
      </c>
      <c r="C230" s="134" t="s">
        <v>2539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2541</v>
      </c>
      <c r="B231" s="65" t="s">
        <v>2542</v>
      </c>
      <c r="C231" s="134" t="s">
        <v>2541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2543</v>
      </c>
      <c r="B232" s="65" t="s">
        <v>2544</v>
      </c>
      <c r="C232" s="134" t="s">
        <v>2543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2545</v>
      </c>
      <c r="B233" s="65" t="s">
        <v>2546</v>
      </c>
      <c r="C233" s="134" t="s">
        <v>2545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2547</v>
      </c>
      <c r="B234" s="65" t="s">
        <v>2548</v>
      </c>
      <c r="C234" s="134" t="s">
        <v>2547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2549</v>
      </c>
      <c r="B235" s="182" t="s">
        <v>2550</v>
      </c>
      <c r="C235" s="134" t="s">
        <v>2549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2551</v>
      </c>
      <c r="C236" s="134" t="s">
        <v>2552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2553</v>
      </c>
      <c r="B237" s="65" t="s">
        <v>2554</v>
      </c>
      <c r="C237" s="134" t="s">
        <v>2553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2555</v>
      </c>
      <c r="B238" s="65" t="s">
        <v>2556</v>
      </c>
      <c r="C238" s="134" t="s">
        <v>2555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2557</v>
      </c>
      <c r="C239" s="134" t="s">
        <v>2558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2559</v>
      </c>
      <c r="C240" s="134" t="s">
        <v>2560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2561</v>
      </c>
      <c r="C241" s="134" t="s">
        <v>2562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2563</v>
      </c>
      <c r="C242" s="134" t="s">
        <v>2564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2565</v>
      </c>
      <c r="C243" s="134" t="s">
        <v>2566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2567</v>
      </c>
      <c r="C244" s="134" t="s">
        <v>2568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2569</v>
      </c>
      <c r="C245" s="134" t="s">
        <v>2570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2571</v>
      </c>
      <c r="B246" s="65" t="s">
        <v>2572</v>
      </c>
      <c r="C246" s="134" t="s">
        <v>2571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2573</v>
      </c>
      <c r="B247" s="65" t="s">
        <v>2574</v>
      </c>
      <c r="C247" s="134" t="s">
        <v>2573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2575</v>
      </c>
      <c r="B248" s="65" t="s">
        <v>2576</v>
      </c>
      <c r="C248" s="134" t="s">
        <v>2575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2577</v>
      </c>
      <c r="B249" s="65" t="s">
        <v>2578</v>
      </c>
      <c r="C249" s="134" t="s">
        <v>2577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2579</v>
      </c>
      <c r="B250" s="65" t="s">
        <v>2580</v>
      </c>
      <c r="C250" s="134" t="s">
        <v>2579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2581</v>
      </c>
      <c r="B251" s="65" t="s">
        <v>2582</v>
      </c>
      <c r="C251" s="134" t="s">
        <v>2581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2583</v>
      </c>
      <c r="B252" s="65" t="s">
        <v>2584</v>
      </c>
      <c r="C252" s="134" t="s">
        <v>2583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2585</v>
      </c>
      <c r="B253" s="65" t="s">
        <v>2586</v>
      </c>
      <c r="C253" s="134" t="s">
        <v>2585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2587</v>
      </c>
      <c r="B254" s="65" t="s">
        <v>2588</v>
      </c>
      <c r="C254" s="134" t="s">
        <v>2587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2589</v>
      </c>
      <c r="B255" s="65" t="s">
        <v>2590</v>
      </c>
      <c r="C255" s="134" t="s">
        <v>2589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2594</v>
      </c>
      <c r="B259" s="65" t="s">
        <v>2595</v>
      </c>
      <c r="C259" s="134" t="s">
        <v>2594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2599</v>
      </c>
      <c r="B263" s="65" t="s">
        <v>2600</v>
      </c>
      <c r="C263" s="134" t="s">
        <v>2599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2601</v>
      </c>
      <c r="B264" s="65" t="s">
        <v>2602</v>
      </c>
      <c r="C264" s="134" t="s">
        <v>2601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2603</v>
      </c>
      <c r="B265" s="65" t="s">
        <v>2604</v>
      </c>
      <c r="C265" s="134" t="s">
        <v>2603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2605</v>
      </c>
      <c r="B266" s="65" t="s">
        <v>2606</v>
      </c>
      <c r="C266" s="134" t="s">
        <v>2605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2607</v>
      </c>
      <c r="B267" s="65" t="s">
        <v>2608</v>
      </c>
      <c r="C267" s="134" t="s">
        <v>2607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2609</v>
      </c>
      <c r="B268" s="65" t="s">
        <v>2610</v>
      </c>
      <c r="C268" s="134" t="s">
        <v>2609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2611</v>
      </c>
      <c r="B269" s="65" t="s">
        <v>2612</v>
      </c>
      <c r="C269" s="134" t="s">
        <v>2611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2613</v>
      </c>
      <c r="B270" s="65" t="s">
        <v>2614</v>
      </c>
      <c r="C270" s="134" t="s">
        <v>2613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2615</v>
      </c>
      <c r="B271" s="65" t="s">
        <v>2616</v>
      </c>
      <c r="C271" s="134" t="s">
        <v>2615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2617</v>
      </c>
      <c r="B272" s="65" t="s">
        <v>2618</v>
      </c>
      <c r="C272" s="134" t="s">
        <v>2617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2620</v>
      </c>
      <c r="B274" s="65" t="s">
        <v>2621</v>
      </c>
      <c r="C274" s="134" t="s">
        <v>2620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2622</v>
      </c>
      <c r="B275" s="65" t="s">
        <v>2623</v>
      </c>
      <c r="C275" s="134" t="s">
        <v>2622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2624</v>
      </c>
      <c r="B276" s="65" t="s">
        <v>2625</v>
      </c>
      <c r="C276" s="134" t="s">
        <v>2624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2626</v>
      </c>
      <c r="B277" s="65" t="s">
        <v>2627</v>
      </c>
      <c r="C277" s="134" t="s">
        <v>2626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2628</v>
      </c>
      <c r="B278" s="65" t="s">
        <v>2629</v>
      </c>
      <c r="C278" s="134" t="s">
        <v>2628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2630</v>
      </c>
      <c r="B279" s="65" t="s">
        <v>2631</v>
      </c>
      <c r="C279" s="134" t="s">
        <v>2630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2632</v>
      </c>
      <c r="B280" s="65" t="s">
        <v>2633</v>
      </c>
      <c r="C280" s="134" t="s">
        <v>2632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2634</v>
      </c>
      <c r="B281" s="65" t="s">
        <v>2635</v>
      </c>
      <c r="C281" s="134" t="s">
        <v>2634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2636</v>
      </c>
      <c r="B282" s="65" t="s">
        <v>2637</v>
      </c>
      <c r="C282" s="134" t="s">
        <v>2636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2638</v>
      </c>
      <c r="B283" s="65" t="s">
        <v>150</v>
      </c>
      <c r="C283" s="134" t="s">
        <v>2638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2639</v>
      </c>
      <c r="B284" s="65" t="s">
        <v>2640</v>
      </c>
      <c r="C284" s="134" t="s">
        <v>2639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2641</v>
      </c>
      <c r="B285" s="65" t="s">
        <v>2642</v>
      </c>
      <c r="C285" s="134" t="s">
        <v>2641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2643</v>
      </c>
      <c r="B286" s="65" t="s">
        <v>2644</v>
      </c>
      <c r="C286" s="134" t="s">
        <v>2643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2645</v>
      </c>
      <c r="B287" s="65" t="s">
        <v>2646</v>
      </c>
      <c r="C287" s="134" t="s">
        <v>2645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2647</v>
      </c>
      <c r="B288" s="65" t="s">
        <v>2648</v>
      </c>
      <c r="C288" s="134" t="s">
        <v>2647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2649</v>
      </c>
      <c r="B289" s="65" t="s">
        <v>2650</v>
      </c>
      <c r="C289" s="134" t="s">
        <v>2649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2652</v>
      </c>
      <c r="B291" s="65" t="s">
        <v>2653</v>
      </c>
      <c r="C291" s="134" t="s">
        <v>2652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2654</v>
      </c>
      <c r="B292" s="65" t="s">
        <v>2655</v>
      </c>
      <c r="C292" s="134" t="s">
        <v>2654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2656</v>
      </c>
      <c r="B293" s="65" t="s">
        <v>2657</v>
      </c>
      <c r="C293" s="134" t="s">
        <v>2656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2658</v>
      </c>
      <c r="B294" s="65" t="s">
        <v>2659</v>
      </c>
      <c r="C294" s="134" t="s">
        <v>2658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2660</v>
      </c>
      <c r="B295" s="65" t="s">
        <v>2661</v>
      </c>
      <c r="C295" s="134" t="s">
        <v>2660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2662</v>
      </c>
      <c r="B296" s="65" t="s">
        <v>2663</v>
      </c>
      <c r="C296" s="134" t="s">
        <v>2662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2664</v>
      </c>
      <c r="B297" s="74" t="s">
        <v>2665</v>
      </c>
      <c r="C297" s="134" t="s">
        <v>2664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2666</v>
      </c>
      <c r="B299" s="65" t="s">
        <v>2667</v>
      </c>
      <c r="C299" s="134" t="s">
        <v>2668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2666</v>
      </c>
      <c r="B300" s="65" t="s">
        <v>2669</v>
      </c>
      <c r="C300" s="134" t="s">
        <v>2670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2671</v>
      </c>
      <c r="B301" s="65" t="s">
        <v>2672</v>
      </c>
      <c r="C301" s="134" t="s">
        <v>2673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2671</v>
      </c>
      <c r="B302" s="65" t="s">
        <v>2674</v>
      </c>
      <c r="C302" s="134" t="s">
        <v>2675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2671</v>
      </c>
      <c r="B303" s="65" t="s">
        <v>2676</v>
      </c>
      <c r="C303" s="134" t="s">
        <v>2677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2678</v>
      </c>
      <c r="B304" s="65" t="s">
        <v>2679</v>
      </c>
      <c r="C304" s="134" t="s">
        <v>2680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2678</v>
      </c>
      <c r="B305" s="65" t="s">
        <v>2681</v>
      </c>
      <c r="C305" s="134" t="s">
        <v>2682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2678</v>
      </c>
      <c r="B306" s="65" t="s">
        <v>2683</v>
      </c>
      <c r="C306" s="134" t="s">
        <v>2684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2685</v>
      </c>
      <c r="B307" s="65" t="s">
        <v>2686</v>
      </c>
      <c r="C307" s="134" t="s">
        <v>2685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2687</v>
      </c>
      <c r="B308" s="65" t="s">
        <v>2688</v>
      </c>
      <c r="C308" s="134" t="s">
        <v>2687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2689</v>
      </c>
      <c r="B309" s="65" t="s">
        <v>2690</v>
      </c>
      <c r="C309" s="134" t="s">
        <v>2689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2691</v>
      </c>
      <c r="B310" s="65" t="s">
        <v>2692</v>
      </c>
      <c r="C310" s="134" t="s">
        <v>2691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2693</v>
      </c>
      <c r="B311" s="65" t="s">
        <v>2694</v>
      </c>
      <c r="C311" s="134" t="s">
        <v>2693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2695</v>
      </c>
      <c r="B312" s="65" t="s">
        <v>2696</v>
      </c>
      <c r="C312" s="134" t="s">
        <v>2695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2697</v>
      </c>
      <c r="B313" s="65" t="s">
        <v>2698</v>
      </c>
      <c r="C313" s="134" t="s">
        <v>2697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2699</v>
      </c>
      <c r="B314" s="65" t="s">
        <v>2700</v>
      </c>
      <c r="C314" s="134" t="s">
        <v>2699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2701</v>
      </c>
      <c r="B315" s="65" t="s">
        <v>2702</v>
      </c>
      <c r="C315" s="134" t="s">
        <v>2701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2703</v>
      </c>
      <c r="B316" s="65" t="s">
        <v>2704</v>
      </c>
      <c r="C316" s="134" t="s">
        <v>2703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2705</v>
      </c>
      <c r="B317" s="65" t="s">
        <v>2706</v>
      </c>
      <c r="C317" s="134" t="s">
        <v>2705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2707</v>
      </c>
      <c r="B318" s="65" t="s">
        <v>2708</v>
      </c>
      <c r="C318" s="134" t="s">
        <v>2707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2709</v>
      </c>
      <c r="B319" s="65" t="s">
        <v>2710</v>
      </c>
      <c r="C319" s="134" t="s">
        <v>2709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2711</v>
      </c>
      <c r="B320" s="65" t="s">
        <v>2712</v>
      </c>
      <c r="C320" s="134" t="s">
        <v>2711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2713</v>
      </c>
      <c r="B321" s="65" t="s">
        <v>2714</v>
      </c>
      <c r="C321" s="134" t="s">
        <v>2713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2720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2723</v>
      </c>
      <c r="B330" s="65" t="s">
        <v>2724</v>
      </c>
      <c r="C330" s="134" t="s">
        <v>2723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2725</v>
      </c>
      <c r="B331" s="65" t="s">
        <v>2726</v>
      </c>
      <c r="C331" s="134" t="s">
        <v>2725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2727</v>
      </c>
      <c r="B332" s="65" t="s">
        <v>2728</v>
      </c>
      <c r="C332" s="134" t="s">
        <v>2727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2729</v>
      </c>
      <c r="B333" s="65" t="s">
        <v>2730</v>
      </c>
      <c r="C333" s="134" t="s">
        <v>2729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2731</v>
      </c>
      <c r="B334" s="65" t="s">
        <v>2732</v>
      </c>
      <c r="C334" s="134" t="s">
        <v>2731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2733</v>
      </c>
      <c r="B335" s="65" t="s">
        <v>2734</v>
      </c>
      <c r="C335" s="134" t="s">
        <v>2735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2733</v>
      </c>
      <c r="B336" s="65" t="s">
        <v>2736</v>
      </c>
      <c r="C336" s="134" t="s">
        <v>2737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2738</v>
      </c>
      <c r="B337" s="65" t="s">
        <v>2739</v>
      </c>
      <c r="C337" s="134" t="s">
        <v>2740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2738</v>
      </c>
      <c r="B338" s="65" t="s">
        <v>2741</v>
      </c>
      <c r="C338" s="134" t="s">
        <v>2742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2743</v>
      </c>
      <c r="B339" s="65" t="s">
        <v>2744</v>
      </c>
      <c r="C339" s="134" t="s">
        <v>2745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2743</v>
      </c>
      <c r="B340" s="65" t="s">
        <v>2746</v>
      </c>
      <c r="C340" s="134" t="s">
        <v>2747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2748</v>
      </c>
      <c r="B341" s="65" t="s">
        <v>2749</v>
      </c>
      <c r="C341" s="134" t="s">
        <v>2750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2748</v>
      </c>
      <c r="B342" s="65" t="s">
        <v>2751</v>
      </c>
      <c r="C342" s="134" t="s">
        <v>2752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2753</v>
      </c>
      <c r="C343" s="134" t="s">
        <v>2754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2755</v>
      </c>
      <c r="B344" s="182" t="s">
        <v>2756</v>
      </c>
      <c r="C344" s="134" t="s">
        <v>2755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2757</v>
      </c>
      <c r="C345" s="134" t="s">
        <v>2758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2759</v>
      </c>
      <c r="C346" s="134" t="s">
        <v>2760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2761</v>
      </c>
      <c r="C348" s="134" t="s">
        <v>2762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2763</v>
      </c>
      <c r="C349" s="134" t="s">
        <v>2764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2765</v>
      </c>
      <c r="B350" s="182" t="s">
        <v>2766</v>
      </c>
      <c r="C350" s="134" t="s">
        <v>2765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2767</v>
      </c>
      <c r="C351" s="134" t="s">
        <v>2768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2769</v>
      </c>
      <c r="C352" s="134" t="s">
        <v>2770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2771</v>
      </c>
      <c r="C356" s="134" t="s">
        <v>2772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2773</v>
      </c>
      <c r="C357" s="134" t="s">
        <v>2774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2775</v>
      </c>
      <c r="C359" s="134" t="s">
        <v>2776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2777</v>
      </c>
      <c r="C361" s="134" t="s">
        <v>2778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2779</v>
      </c>
      <c r="C362" s="134" t="s">
        <v>2780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2781</v>
      </c>
      <c r="C363" s="134" t="s">
        <v>2782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2783</v>
      </c>
      <c r="B364" s="182" t="s">
        <v>2784</v>
      </c>
      <c r="C364" s="134" t="s">
        <v>2783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2788</v>
      </c>
      <c r="B368" s="182" t="s">
        <v>2789</v>
      </c>
      <c r="C368" s="134" t="s">
        <v>2788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2790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2800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2801</v>
      </c>
      <c r="B380" s="65" t="s">
        <v>2802</v>
      </c>
      <c r="C380" s="134" t="s">
        <v>2801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2803</v>
      </c>
      <c r="B381" s="65" t="s">
        <v>2804</v>
      </c>
      <c r="C381" s="134" t="s">
        <v>2803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2805</v>
      </c>
      <c r="B382" s="65" t="s">
        <v>2806</v>
      </c>
      <c r="C382" s="134" t="s">
        <v>2805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2807</v>
      </c>
      <c r="B383" s="65" t="s">
        <v>2808</v>
      </c>
      <c r="C383" s="134" t="s">
        <v>2807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2809</v>
      </c>
      <c r="B384" s="65" t="s">
        <v>2810</v>
      </c>
      <c r="C384" s="134" t="s">
        <v>2809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2811</v>
      </c>
      <c r="B385" s="65" t="s">
        <v>2812</v>
      </c>
      <c r="C385" s="134" t="s">
        <v>2811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2813</v>
      </c>
      <c r="B386" s="182" t="s">
        <v>2814</v>
      </c>
      <c r="C386" s="134" t="s">
        <v>2813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2815</v>
      </c>
      <c r="B387" s="182" t="s">
        <v>2816</v>
      </c>
      <c r="C387" s="134" t="s">
        <v>2815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2817</v>
      </c>
      <c r="B388" s="182" t="s">
        <v>2818</v>
      </c>
      <c r="C388" s="134" t="s">
        <v>2817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2819</v>
      </c>
      <c r="B389" s="182" t="s">
        <v>2820</v>
      </c>
      <c r="C389" s="134" t="s">
        <v>2819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2821</v>
      </c>
      <c r="B390" s="286" t="s">
        <v>2822</v>
      </c>
      <c r="C390" s="287" t="s">
        <v>2821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2823</v>
      </c>
      <c r="B391" s="286" t="s">
        <v>2824</v>
      </c>
      <c r="C391" s="287" t="s">
        <v>2823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2825</v>
      </c>
      <c r="B392" s="286" t="s">
        <v>2826</v>
      </c>
      <c r="C392" s="287" t="s">
        <v>2825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2827</v>
      </c>
      <c r="B393" s="286" t="s">
        <v>2828</v>
      </c>
      <c r="C393" s="287" t="s">
        <v>2827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2829</v>
      </c>
      <c r="B394" s="286" t="s">
        <v>2830</v>
      </c>
      <c r="C394" s="287" t="s">
        <v>2829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2831</v>
      </c>
      <c r="B395" s="286" t="s">
        <v>2832</v>
      </c>
      <c r="C395" s="287" t="s">
        <v>2831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2833</v>
      </c>
      <c r="B396" s="86" t="s">
        <v>2834</v>
      </c>
      <c r="C396" s="255" t="s">
        <v>2833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2835</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2836</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3087</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3157</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3158</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3159</v>
      </c>
      <c r="C5" s="138" t="s">
        <v>3160</v>
      </c>
      <c r="D5" s="198">
        <v>2626.79</v>
      </c>
      <c r="E5" s="31"/>
      <c r="F5" s="31"/>
      <c r="G5" s="31"/>
      <c r="H5" s="31"/>
      <c r="I5" s="31"/>
      <c r="J5" s="31"/>
      <c r="K5" s="31"/>
      <c r="L5" s="31"/>
      <c r="M5" s="31"/>
      <c r="N5" s="31"/>
      <c r="O5" s="31"/>
      <c r="P5" s="31"/>
      <c r="Q5" s="31"/>
      <c r="R5" s="31"/>
      <c r="S5" s="31"/>
      <c r="T5" s="31"/>
      <c r="U5" s="31"/>
    </row>
    <row r="6" spans="1:24" ht="24" x14ac:dyDescent="0.25">
      <c r="A6" s="88"/>
      <c r="B6" s="134" t="s">
        <v>3161</v>
      </c>
      <c r="C6" s="139" t="s">
        <v>3162</v>
      </c>
      <c r="D6" s="34">
        <f>D7+D8+D17+D18+D24</f>
        <v>24088.030000000002</v>
      </c>
      <c r="E6" s="232"/>
      <c r="F6" s="31"/>
      <c r="G6" s="31"/>
      <c r="H6" s="31"/>
      <c r="I6" s="31"/>
      <c r="J6" s="31"/>
      <c r="K6" s="31"/>
      <c r="L6" s="31"/>
      <c r="M6" s="31"/>
      <c r="N6" s="31"/>
      <c r="O6" s="31"/>
      <c r="P6" s="31"/>
      <c r="Q6" s="31"/>
      <c r="R6" s="31"/>
      <c r="S6" s="31"/>
      <c r="T6" s="31"/>
      <c r="U6" s="31"/>
    </row>
    <row r="7" spans="1:24" ht="12.75" customHeight="1" x14ac:dyDescent="0.25">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5">
      <c r="A8" s="88" t="s">
        <v>2439</v>
      </c>
      <c r="B8" s="89" t="s">
        <v>3165</v>
      </c>
      <c r="C8" s="139" t="s">
        <v>3166</v>
      </c>
      <c r="D8" s="34">
        <f>SUM(D9:D16)</f>
        <v>17982.150000000001</v>
      </c>
      <c r="E8" s="31"/>
      <c r="F8" s="31"/>
      <c r="G8" s="31"/>
      <c r="H8" s="31"/>
      <c r="I8" s="31"/>
      <c r="J8" s="31"/>
      <c r="K8" s="31"/>
      <c r="L8" s="31"/>
      <c r="M8" s="31"/>
      <c r="N8" s="31"/>
      <c r="O8" s="31"/>
      <c r="P8" s="31"/>
      <c r="Q8" s="31"/>
      <c r="R8" s="31"/>
      <c r="S8" s="31"/>
      <c r="T8" s="31"/>
      <c r="U8" s="31"/>
    </row>
    <row r="9" spans="1:24" ht="12.75" customHeight="1" x14ac:dyDescent="0.25">
      <c r="A9" s="63" t="s">
        <v>2441</v>
      </c>
      <c r="B9" s="64" t="s">
        <v>2442</v>
      </c>
      <c r="C9" s="139" t="s">
        <v>3167</v>
      </c>
      <c r="D9" s="199">
        <v>14401.9</v>
      </c>
      <c r="E9" s="31"/>
      <c r="F9" s="31"/>
      <c r="G9" s="31"/>
      <c r="H9" s="31"/>
      <c r="I9" s="31"/>
      <c r="J9" s="31"/>
      <c r="K9" s="31"/>
      <c r="L9" s="31"/>
      <c r="M9" s="31"/>
      <c r="N9" s="31"/>
      <c r="O9" s="31"/>
      <c r="P9" s="31"/>
      <c r="Q9" s="31"/>
      <c r="R9" s="31"/>
      <c r="S9" s="31"/>
      <c r="T9" s="31"/>
      <c r="U9" s="31"/>
    </row>
    <row r="10" spans="1:24" ht="12.75" customHeight="1" x14ac:dyDescent="0.25">
      <c r="A10" s="63" t="s">
        <v>2443</v>
      </c>
      <c r="B10" s="64" t="s">
        <v>2444</v>
      </c>
      <c r="C10" s="139" t="s">
        <v>3168</v>
      </c>
      <c r="D10" s="199">
        <v>3580.25</v>
      </c>
      <c r="E10" s="31"/>
      <c r="F10" s="31"/>
      <c r="G10" s="31"/>
      <c r="H10" s="31"/>
      <c r="I10" s="31"/>
      <c r="J10" s="31"/>
      <c r="K10" s="31"/>
      <c r="L10" s="31"/>
      <c r="M10" s="31"/>
      <c r="N10" s="31"/>
      <c r="O10" s="31"/>
      <c r="P10" s="31"/>
      <c r="Q10" s="31"/>
      <c r="R10" s="31"/>
      <c r="S10" s="31"/>
      <c r="T10" s="31"/>
      <c r="U10" s="31"/>
    </row>
    <row r="11" spans="1:24" ht="12.75" customHeight="1" x14ac:dyDescent="0.25">
      <c r="A11" s="63" t="s">
        <v>2445</v>
      </c>
      <c r="B11" s="64" t="s">
        <v>3169</v>
      </c>
      <c r="C11" s="139" t="s">
        <v>3170</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3.2" x14ac:dyDescent="0.25">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2477</v>
      </c>
      <c r="B17" s="134" t="s">
        <v>3145</v>
      </c>
      <c r="C17" s="139" t="s">
        <v>3177</v>
      </c>
      <c r="D17" s="199">
        <v>6105.88</v>
      </c>
      <c r="E17" s="31"/>
      <c r="F17" s="31"/>
      <c r="G17" s="31"/>
      <c r="H17" s="31"/>
      <c r="I17" s="31"/>
      <c r="J17" s="31"/>
      <c r="K17" s="31"/>
      <c r="L17" s="31"/>
      <c r="M17" s="31"/>
      <c r="N17" s="31"/>
      <c r="O17" s="31"/>
      <c r="P17" s="31"/>
      <c r="Q17" s="31"/>
      <c r="R17" s="31"/>
      <c r="S17" s="31"/>
      <c r="T17" s="31"/>
      <c r="U17" s="31"/>
    </row>
    <row r="18" spans="1:21" ht="36" x14ac:dyDescent="0.25">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5">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5">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24" x14ac:dyDescent="0.25">
      <c r="A24" s="294" t="s">
        <v>2571</v>
      </c>
      <c r="B24" s="134" t="s">
        <v>3193</v>
      </c>
      <c r="C24" s="134" t="s">
        <v>3194</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3195</v>
      </c>
      <c r="C25" s="139" t="s">
        <v>3196</v>
      </c>
      <c r="D25" s="34">
        <f>D26+D27+D36+D37+D43</f>
        <v>22928.36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2439</v>
      </c>
      <c r="B27" s="89" t="s">
        <v>3198</v>
      </c>
      <c r="C27" s="139" t="s">
        <v>3199</v>
      </c>
      <c r="D27" s="34">
        <f>SUM(D28:D35)</f>
        <v>17422.82</v>
      </c>
      <c r="E27" s="31"/>
      <c r="F27" s="31"/>
      <c r="G27" s="31"/>
      <c r="H27" s="31"/>
      <c r="I27" s="31"/>
      <c r="J27" s="31"/>
      <c r="K27" s="31"/>
      <c r="L27" s="31"/>
      <c r="M27" s="31"/>
      <c r="N27" s="31"/>
      <c r="O27" s="31"/>
      <c r="P27" s="31"/>
      <c r="Q27" s="31"/>
      <c r="R27" s="31"/>
      <c r="S27" s="31"/>
      <c r="T27" s="31"/>
      <c r="U27" s="31"/>
    </row>
    <row r="28" spans="1:21" ht="12.75" customHeight="1" x14ac:dyDescent="0.25">
      <c r="A28" s="63" t="s">
        <v>2441</v>
      </c>
      <c r="B28" s="64" t="s">
        <v>2442</v>
      </c>
      <c r="C28" s="139" t="s">
        <v>3200</v>
      </c>
      <c r="D28" s="199">
        <v>14066.54</v>
      </c>
      <c r="E28" s="31"/>
      <c r="F28" s="31"/>
      <c r="G28" s="31"/>
      <c r="H28" s="31"/>
      <c r="I28" s="31"/>
      <c r="J28" s="31"/>
      <c r="K28" s="31"/>
      <c r="L28" s="31"/>
      <c r="M28" s="31"/>
      <c r="N28" s="31"/>
      <c r="O28" s="31"/>
      <c r="P28" s="31"/>
      <c r="Q28" s="31"/>
      <c r="R28" s="31"/>
      <c r="S28" s="31"/>
      <c r="T28" s="31"/>
      <c r="U28" s="31"/>
    </row>
    <row r="29" spans="1:21" ht="12.75" customHeight="1" x14ac:dyDescent="0.25">
      <c r="A29" s="63" t="s">
        <v>2443</v>
      </c>
      <c r="B29" s="64" t="s">
        <v>2444</v>
      </c>
      <c r="C29" s="139" t="s">
        <v>3201</v>
      </c>
      <c r="D29" s="199">
        <v>3356.28</v>
      </c>
      <c r="E29" s="31"/>
      <c r="F29" s="31"/>
      <c r="G29" s="31"/>
      <c r="H29" s="31"/>
      <c r="I29" s="31"/>
      <c r="J29" s="31"/>
      <c r="K29" s="31"/>
      <c r="L29" s="31"/>
      <c r="M29" s="31"/>
      <c r="N29" s="31"/>
      <c r="O29" s="31"/>
      <c r="P29" s="31"/>
      <c r="Q29" s="31"/>
      <c r="R29" s="31"/>
      <c r="S29" s="31"/>
      <c r="T29" s="31"/>
      <c r="U29" s="31"/>
    </row>
    <row r="30" spans="1:21" ht="12.75" customHeight="1" x14ac:dyDescent="0.25">
      <c r="A30" s="63" t="s">
        <v>2445</v>
      </c>
      <c r="B30" s="64" t="s">
        <v>3169</v>
      </c>
      <c r="C30" s="139" t="s">
        <v>3202</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3.2" x14ac:dyDescent="0.25">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2475</v>
      </c>
      <c r="B35" s="65" t="s">
        <v>2476</v>
      </c>
      <c r="C35" s="139" t="s">
        <v>3207</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2477</v>
      </c>
      <c r="B36" s="89" t="s">
        <v>3145</v>
      </c>
      <c r="C36" s="139" t="s">
        <v>3208</v>
      </c>
      <c r="D36" s="199">
        <v>5505.54</v>
      </c>
      <c r="E36" s="31"/>
      <c r="F36" s="31"/>
      <c r="G36" s="31"/>
      <c r="H36" s="31"/>
      <c r="I36" s="31"/>
      <c r="J36" s="31"/>
      <c r="K36" s="31"/>
      <c r="L36" s="31"/>
      <c r="M36" s="31"/>
      <c r="N36" s="31"/>
      <c r="O36" s="31"/>
      <c r="P36" s="31"/>
      <c r="Q36" s="31"/>
      <c r="R36" s="31"/>
      <c r="S36" s="31"/>
      <c r="T36" s="31"/>
      <c r="U36" s="31"/>
    </row>
    <row r="37" spans="1:21" ht="36" x14ac:dyDescent="0.25">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5">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5">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2571</v>
      </c>
      <c r="B43" s="134" t="s">
        <v>3193</v>
      </c>
      <c r="C43" s="134" t="s">
        <v>3217</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3218</v>
      </c>
      <c r="C44" s="139" t="s">
        <v>3219</v>
      </c>
      <c r="D44" s="34">
        <f>D5+D6-D25</f>
        <v>3786.4600000000028</v>
      </c>
      <c r="E44" s="31"/>
      <c r="F44" s="31"/>
      <c r="G44" s="31"/>
      <c r="H44" s="31"/>
      <c r="I44" s="31"/>
      <c r="J44" s="31"/>
      <c r="K44" s="31"/>
      <c r="L44" s="31"/>
      <c r="M44" s="31"/>
      <c r="N44" s="31"/>
      <c r="O44" s="31"/>
      <c r="P44" s="31"/>
      <c r="Q44" s="31"/>
      <c r="R44" s="31"/>
      <c r="S44" s="31"/>
      <c r="T44" s="31"/>
      <c r="U44" s="31"/>
    </row>
    <row r="45" spans="1:21" ht="24" x14ac:dyDescent="0.25">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5">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3230</v>
      </c>
      <c r="C56" s="139" t="s">
        <v>3239</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3228</v>
      </c>
      <c r="C60" s="139" t="s">
        <v>3244</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3224</v>
      </c>
      <c r="C63" s="139" t="s">
        <v>3248</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3224</v>
      </c>
      <c r="C68" s="139" t="s">
        <v>3254</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4" x14ac:dyDescent="0.25">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24" x14ac:dyDescent="0.25">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4" x14ac:dyDescent="0.25">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3224</v>
      </c>
      <c r="C93" s="139" t="s">
        <v>3284</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3228</v>
      </c>
      <c r="C95" s="139" t="s">
        <v>3286</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3230</v>
      </c>
      <c r="C96" s="139" t="s">
        <v>3287</v>
      </c>
      <c r="D96" s="199">
        <v>0</v>
      </c>
      <c r="E96" s="31"/>
      <c r="F96" s="31"/>
      <c r="G96" s="31"/>
      <c r="H96" s="31"/>
      <c r="I96" s="31"/>
      <c r="J96" s="31"/>
      <c r="K96" s="31"/>
      <c r="L96" s="31"/>
      <c r="M96" s="31"/>
      <c r="N96" s="31"/>
      <c r="O96" s="31"/>
      <c r="P96" s="31"/>
      <c r="Q96" s="31"/>
      <c r="R96" s="31"/>
      <c r="S96" s="31"/>
      <c r="T96" s="31"/>
      <c r="U96" s="31"/>
    </row>
    <row r="97" spans="1:21" ht="36" x14ac:dyDescent="0.25">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3296</v>
      </c>
      <c r="C104" s="139" t="s">
        <v>3297</v>
      </c>
      <c r="D104" s="34">
        <f>SUM(D105:D109)</f>
        <v>3786.46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2439</v>
      </c>
      <c r="B106" s="64" t="s">
        <v>3143</v>
      </c>
      <c r="C106" s="139" t="s">
        <v>3299</v>
      </c>
      <c r="D106" s="199">
        <v>3186.12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2477</v>
      </c>
      <c r="B107" s="64" t="s">
        <v>3145</v>
      </c>
      <c r="C107" s="139" t="s">
        <v>3300</v>
      </c>
      <c r="D107" s="199">
        <v>600.34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2571</v>
      </c>
      <c r="B109" s="74" t="s">
        <v>3193</v>
      </c>
      <c r="C109" s="290" t="s">
        <v>3303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3157</v>
      </c>
      <c r="B1" s="394"/>
      <c r="C1" s="394"/>
      <c r="D1" s="394"/>
      <c r="E1" s="51" t="s">
        <v>3304</v>
      </c>
      <c r="F1" s="51"/>
      <c r="G1" s="51"/>
      <c r="H1" s="51"/>
      <c r="I1" s="51"/>
      <c r="J1" s="51"/>
      <c r="K1" s="51"/>
      <c r="L1" s="51"/>
      <c r="M1" s="51"/>
      <c r="N1" s="51"/>
      <c r="O1" s="51"/>
      <c r="P1" s="51"/>
    </row>
    <row r="2" spans="1:17" ht="37.5" customHeight="1" x14ac:dyDescent="0.25">
      <c r="A2" s="396" t="s">
        <v>3305</v>
      </c>
      <c r="B2" s="394"/>
      <c r="C2" s="394"/>
      <c r="D2" s="39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5">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43597</v>
      </c>
      <c r="P3" s="51"/>
    </row>
    <row r="4" spans="1:17" ht="19.5" customHeight="1" x14ac:dyDescent="0.25">
      <c r="A4" s="400" t="s">
        <v>3316</v>
      </c>
      <c r="B4" s="401"/>
      <c r="C4" s="402"/>
      <c r="D4" s="95"/>
      <c r="E4" s="51">
        <f>SUM(E5:E13)</f>
        <v>0</v>
      </c>
      <c r="F4" s="51">
        <f>SUM(F5:F13)</f>
        <v>0</v>
      </c>
      <c r="G4" s="51"/>
      <c r="H4" s="51"/>
      <c r="I4" s="104" t="s">
        <v>3317</v>
      </c>
      <c r="J4" s="104" t="s">
        <v>3318</v>
      </c>
      <c r="K4" s="104" t="s">
        <v>3319</v>
      </c>
      <c r="L4" s="51"/>
      <c r="M4" s="51"/>
      <c r="N4" s="51"/>
      <c r="O4" s="51"/>
      <c r="P4" s="51"/>
    </row>
    <row r="5" spans="1:17" ht="63.75" customHeight="1" x14ac:dyDescent="0.25">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3337</v>
      </c>
      <c r="B23" s="398"/>
      <c r="C23" s="39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3655</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3656</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anitashejbal</cp:lastModifiedBy>
  <cp:lastPrinted>2026-04-27T14:12:53Z</cp:lastPrinted>
  <dcterms:created xsi:type="dcterms:W3CDTF">2022-04-01T05:14:30Z</dcterms:created>
  <dcterms:modified xsi:type="dcterms:W3CDTF">2026-07-10T08:26:16Z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